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ristian Pardo\Desktop\ANTEPROYECTO ESPECIALIZACION\TESIS SITP\"/>
    </mc:Choice>
  </mc:AlternateContent>
  <xr:revisionPtr revIDLastSave="0" documentId="13_ncr:1_{D8928360-FF91-47DD-AC56-1CDC5E1C727E}" xr6:coauthVersionLast="47" xr6:coauthVersionMax="47" xr10:uidLastSave="{00000000-0000-0000-0000-000000000000}"/>
  <bookViews>
    <workbookView xWindow="-110" yWindow="-110" windowWidth="19420" windowHeight="10300" activeTab="5" xr2:uid="{619FDEB4-CCAA-4278-817F-ABEF28C0EA6D}"/>
  </bookViews>
  <sheets>
    <sheet name="T12" sheetId="8" r:id="rId1"/>
    <sheet name="183" sheetId="4" r:id="rId2"/>
    <sheet name="C124" sheetId="9" r:id="rId3"/>
    <sheet name="T25" sheetId="6" r:id="rId4"/>
    <sheet name="B907" sheetId="7" r:id="rId5"/>
    <sheet name="DATOS" sheetId="5" r:id="rId6"/>
  </sheets>
  <definedNames>
    <definedName name="_xlnm.Print_Area" localSheetId="1">'183'!$A$1:$H$201</definedName>
    <definedName name="_xlnm.Print_Area" localSheetId="4">'B907'!$A$1:$H$202</definedName>
    <definedName name="_xlnm.Print_Area" localSheetId="2">'C124'!$A$1:$H$203</definedName>
    <definedName name="_xlnm.Print_Area" localSheetId="0">'T12'!$A$1:$H$189</definedName>
    <definedName name="_xlnm.Print_Area" localSheetId="3">'T25'!$A$1:$H$201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0" i="5" l="1"/>
  <c r="I120" i="5"/>
  <c r="H120" i="5"/>
  <c r="G120" i="5"/>
  <c r="I100" i="5" l="1"/>
  <c r="I99" i="5"/>
  <c r="I98" i="5"/>
  <c r="I97" i="5"/>
  <c r="I96" i="5"/>
  <c r="D100" i="5"/>
  <c r="D99" i="5"/>
  <c r="D98" i="5"/>
  <c r="D97" i="5"/>
  <c r="D96" i="5"/>
  <c r="J101" i="5"/>
  <c r="I81" i="5"/>
  <c r="I80" i="5"/>
  <c r="I79" i="5"/>
  <c r="I78" i="5"/>
  <c r="I77" i="5"/>
  <c r="D81" i="5"/>
  <c r="D80" i="5"/>
  <c r="D79" i="5"/>
  <c r="D78" i="5"/>
  <c r="D77" i="5"/>
  <c r="J82" i="5"/>
  <c r="I58" i="5"/>
  <c r="I57" i="5"/>
  <c r="I56" i="5"/>
  <c r="I55" i="5"/>
  <c r="I54" i="5"/>
  <c r="D58" i="5"/>
  <c r="D57" i="5"/>
  <c r="D56" i="5"/>
  <c r="D55" i="5"/>
  <c r="D54" i="5"/>
  <c r="I37" i="5"/>
  <c r="I36" i="5"/>
  <c r="I35" i="5"/>
  <c r="I34" i="5"/>
  <c r="I33" i="5"/>
  <c r="D37" i="5"/>
  <c r="D36" i="5"/>
  <c r="D35" i="5"/>
  <c r="D34" i="5"/>
  <c r="D33" i="5"/>
  <c r="J38" i="5" l="1"/>
  <c r="J59" i="5"/>
  <c r="J18" i="5"/>
  <c r="D17" i="5"/>
  <c r="D16" i="5"/>
  <c r="D15" i="5"/>
  <c r="D14" i="5"/>
  <c r="D13" i="5"/>
  <c r="I17" i="5"/>
  <c r="I16" i="5"/>
  <c r="I15" i="5"/>
  <c r="I14" i="5"/>
  <c r="I13" i="5"/>
  <c r="H13" i="5"/>
  <c r="F199" i="7"/>
  <c r="F197" i="7"/>
  <c r="F198" i="7" s="1"/>
  <c r="F159" i="7"/>
  <c r="F157" i="7"/>
  <c r="F158" i="7" s="1"/>
  <c r="F119" i="7"/>
  <c r="F117" i="7"/>
  <c r="F118" i="7" s="1"/>
  <c r="F79" i="7"/>
  <c r="F77" i="7"/>
  <c r="F78" i="7" s="1"/>
  <c r="F37" i="7"/>
  <c r="F38" i="7" s="1"/>
  <c r="F39" i="7"/>
  <c r="F77" i="6"/>
  <c r="F78" i="6" s="1"/>
  <c r="F199" i="6"/>
  <c r="F197" i="6"/>
  <c r="F198" i="6" s="1"/>
  <c r="F159" i="6"/>
  <c r="F157" i="6"/>
  <c r="F158" i="6" s="1"/>
  <c r="F119" i="6"/>
  <c r="F117" i="6"/>
  <c r="F118" i="6" s="1"/>
  <c r="F79" i="6"/>
  <c r="F39" i="6"/>
  <c r="F37" i="6"/>
  <c r="F38" i="6" s="1"/>
  <c r="F199" i="9"/>
  <c r="F197" i="9"/>
  <c r="F198" i="9" s="1"/>
  <c r="F159" i="9"/>
  <c r="F157" i="9"/>
  <c r="F158" i="9" s="1"/>
  <c r="F119" i="9"/>
  <c r="F117" i="9"/>
  <c r="F118" i="9" s="1"/>
  <c r="F79" i="9"/>
  <c r="F77" i="9"/>
  <c r="F78" i="9" s="1"/>
  <c r="F37" i="9"/>
  <c r="F38" i="9" s="1"/>
  <c r="F39" i="9"/>
  <c r="F199" i="4"/>
  <c r="F197" i="4"/>
  <c r="F198" i="4" s="1"/>
  <c r="F159" i="4"/>
  <c r="F157" i="4"/>
  <c r="F158" i="4" s="1"/>
  <c r="F119" i="4"/>
  <c r="F117" i="4"/>
  <c r="F118" i="4" s="1"/>
  <c r="F79" i="4"/>
  <c r="F77" i="4"/>
  <c r="F78" i="4" s="1"/>
  <c r="F39" i="4"/>
  <c r="F37" i="4"/>
  <c r="F38" i="4" s="1"/>
  <c r="F186" i="8"/>
  <c r="F184" i="8"/>
  <c r="F185" i="8" s="1"/>
  <c r="F149" i="8"/>
  <c r="F147" i="8"/>
  <c r="F148" i="8" s="1"/>
  <c r="F112" i="8"/>
  <c r="F110" i="8"/>
  <c r="F111" i="8" s="1"/>
  <c r="F75" i="8"/>
  <c r="F73" i="8"/>
  <c r="F74" i="8" s="1"/>
  <c r="F37" i="8"/>
  <c r="H100" i="5"/>
  <c r="H99" i="5"/>
  <c r="H98" i="5"/>
  <c r="H97" i="5"/>
  <c r="H96" i="5"/>
  <c r="H101" i="5" s="1"/>
  <c r="F100" i="5"/>
  <c r="F99" i="5"/>
  <c r="F98" i="5"/>
  <c r="F97" i="5"/>
  <c r="F96" i="5"/>
  <c r="H81" i="5"/>
  <c r="H80" i="5"/>
  <c r="H79" i="5"/>
  <c r="H78" i="5"/>
  <c r="H77" i="5"/>
  <c r="F81" i="5"/>
  <c r="F80" i="5"/>
  <c r="F79" i="5"/>
  <c r="F78" i="5"/>
  <c r="F77" i="5"/>
  <c r="H33" i="5"/>
  <c r="H58" i="5"/>
  <c r="H57" i="5"/>
  <c r="H56" i="5"/>
  <c r="H55" i="5"/>
  <c r="H54" i="5"/>
  <c r="F58" i="5"/>
  <c r="F57" i="5"/>
  <c r="F56" i="5"/>
  <c r="F55" i="5"/>
  <c r="F54" i="5"/>
  <c r="H17" i="5"/>
  <c r="H16" i="5"/>
  <c r="H15" i="5"/>
  <c r="H14" i="5"/>
  <c r="F17" i="5"/>
  <c r="F16" i="5"/>
  <c r="F15" i="5"/>
  <c r="F14" i="5"/>
  <c r="F13" i="5"/>
  <c r="F35" i="8"/>
  <c r="F36" i="8" s="1"/>
  <c r="H82" i="5" l="1"/>
  <c r="H59" i="5"/>
  <c r="I59" i="5"/>
  <c r="H18" i="5"/>
  <c r="I18" i="5"/>
  <c r="D195" i="7"/>
  <c r="D194" i="7"/>
  <c r="D193" i="7"/>
  <c r="D192" i="7"/>
  <c r="D191" i="7"/>
  <c r="D190" i="7"/>
  <c r="D189" i="7"/>
  <c r="D188" i="7"/>
  <c r="D187" i="7"/>
  <c r="D186" i="7"/>
  <c r="D185" i="7"/>
  <c r="D184" i="7"/>
  <c r="D183" i="7"/>
  <c r="D182" i="7"/>
  <c r="D181" i="7"/>
  <c r="D180" i="7"/>
  <c r="D179" i="7"/>
  <c r="D178" i="7"/>
  <c r="D177" i="7"/>
  <c r="D176" i="7"/>
  <c r="D175" i="7"/>
  <c r="D174" i="7"/>
  <c r="D173" i="7"/>
  <c r="D172" i="7"/>
  <c r="D171" i="7"/>
  <c r="D170" i="7"/>
  <c r="D155" i="7"/>
  <c r="D154" i="7"/>
  <c r="D153" i="7"/>
  <c r="D152" i="7"/>
  <c r="D151" i="7"/>
  <c r="D150" i="7"/>
  <c r="D149" i="7"/>
  <c r="D148" i="7"/>
  <c r="D147" i="7"/>
  <c r="D146" i="7"/>
  <c r="D145" i="7"/>
  <c r="D144" i="7"/>
  <c r="D143" i="7"/>
  <c r="D142" i="7"/>
  <c r="D141" i="7"/>
  <c r="D140" i="7"/>
  <c r="D139" i="7"/>
  <c r="D138" i="7"/>
  <c r="D137" i="7"/>
  <c r="D136" i="7"/>
  <c r="D135" i="7"/>
  <c r="D134" i="7"/>
  <c r="D133" i="7"/>
  <c r="D132" i="7"/>
  <c r="D131" i="7"/>
  <c r="D130" i="7"/>
  <c r="D115" i="7"/>
  <c r="D114" i="7"/>
  <c r="D113" i="7"/>
  <c r="D112" i="7"/>
  <c r="D111" i="7"/>
  <c r="D110" i="7"/>
  <c r="D109" i="7"/>
  <c r="D108" i="7"/>
  <c r="D107" i="7"/>
  <c r="D106" i="7"/>
  <c r="D105" i="7"/>
  <c r="D104" i="7"/>
  <c r="D103" i="7"/>
  <c r="D102" i="7"/>
  <c r="D101" i="7"/>
  <c r="D100" i="7"/>
  <c r="D99" i="7"/>
  <c r="D98" i="7"/>
  <c r="D97" i="7"/>
  <c r="D96" i="7"/>
  <c r="D95" i="7"/>
  <c r="D94" i="7"/>
  <c r="D93" i="7"/>
  <c r="D92" i="7"/>
  <c r="D91" i="7"/>
  <c r="D90" i="7"/>
  <c r="D75" i="7"/>
  <c r="D74" i="7"/>
  <c r="D73" i="7"/>
  <c r="D72" i="7"/>
  <c r="D71" i="7"/>
  <c r="D70" i="7"/>
  <c r="D69" i="7"/>
  <c r="D68" i="7"/>
  <c r="D67" i="7"/>
  <c r="D66" i="7"/>
  <c r="D65" i="7"/>
  <c r="D64" i="7"/>
  <c r="D63" i="7"/>
  <c r="D62" i="7"/>
  <c r="D61" i="7"/>
  <c r="D60" i="7"/>
  <c r="D59" i="7"/>
  <c r="D58" i="7"/>
  <c r="D57" i="7"/>
  <c r="D56" i="7"/>
  <c r="D55" i="7"/>
  <c r="D54" i="7"/>
  <c r="D53" i="7"/>
  <c r="D52" i="7"/>
  <c r="D51" i="7"/>
  <c r="D50" i="7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195" i="6"/>
  <c r="D194" i="6"/>
  <c r="D193" i="6"/>
  <c r="D192" i="6"/>
  <c r="D191" i="6"/>
  <c r="D190" i="6"/>
  <c r="D189" i="6"/>
  <c r="D188" i="6"/>
  <c r="D187" i="6"/>
  <c r="D186" i="6"/>
  <c r="D185" i="6"/>
  <c r="D184" i="6"/>
  <c r="D183" i="6"/>
  <c r="D182" i="6"/>
  <c r="D181" i="6"/>
  <c r="D180" i="6"/>
  <c r="D179" i="6"/>
  <c r="D178" i="6"/>
  <c r="D177" i="6"/>
  <c r="D176" i="6"/>
  <c r="D175" i="6"/>
  <c r="D174" i="6"/>
  <c r="D173" i="6"/>
  <c r="D172" i="6"/>
  <c r="D171" i="6"/>
  <c r="D170" i="6"/>
  <c r="D155" i="6"/>
  <c r="D154" i="6"/>
  <c r="D153" i="6"/>
  <c r="D152" i="6"/>
  <c r="D151" i="6"/>
  <c r="D150" i="6"/>
  <c r="D149" i="6"/>
  <c r="D148" i="6"/>
  <c r="D147" i="6"/>
  <c r="D146" i="6"/>
  <c r="D145" i="6"/>
  <c r="D144" i="6"/>
  <c r="D143" i="6"/>
  <c r="D142" i="6"/>
  <c r="D141" i="6"/>
  <c r="D140" i="6"/>
  <c r="D139" i="6"/>
  <c r="D138" i="6"/>
  <c r="D137" i="6"/>
  <c r="D136" i="6"/>
  <c r="D135" i="6"/>
  <c r="D134" i="6"/>
  <c r="D133" i="6"/>
  <c r="D132" i="6"/>
  <c r="D131" i="6"/>
  <c r="D130" i="6"/>
  <c r="D115" i="6"/>
  <c r="D114" i="6"/>
  <c r="D113" i="6"/>
  <c r="D112" i="6"/>
  <c r="D111" i="6"/>
  <c r="D110" i="6"/>
  <c r="D109" i="6"/>
  <c r="D108" i="6"/>
  <c r="D107" i="6"/>
  <c r="D106" i="6"/>
  <c r="D105" i="6"/>
  <c r="D104" i="6"/>
  <c r="D103" i="6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H37" i="5"/>
  <c r="F37" i="5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H36" i="5"/>
  <c r="F36" i="5"/>
  <c r="D155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H35" i="5"/>
  <c r="H34" i="5"/>
  <c r="F35" i="5"/>
  <c r="F34" i="5"/>
  <c r="F33" i="5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H38" i="5" l="1"/>
  <c r="I82" i="5"/>
  <c r="I101" i="5" l="1"/>
  <c r="I38" i="5"/>
</calcChain>
</file>

<file path=xl/sharedStrings.xml><?xml version="1.0" encoding="utf-8"?>
<sst xmlns="http://schemas.openxmlformats.org/spreadsheetml/2006/main" count="2257" uniqueCount="185">
  <si>
    <t>RUTA:</t>
  </si>
  <si>
    <t>T12</t>
  </si>
  <si>
    <t>FECHA:</t>
  </si>
  <si>
    <t>DIA</t>
  </si>
  <si>
    <t>HORA</t>
  </si>
  <si>
    <t>PARADERO INICIO</t>
  </si>
  <si>
    <t>PARADERO FINAL</t>
  </si>
  <si>
    <t>TIEMPO DE RECORRIDO</t>
  </si>
  <si>
    <t>INICIO EN EL PUNTO</t>
  </si>
  <si>
    <t>SEGUNDOS</t>
  </si>
  <si>
    <t>BR SAMPER</t>
  </si>
  <si>
    <t>ECOPETROL</t>
  </si>
  <si>
    <t>AK 7 CL 33</t>
  </si>
  <si>
    <t>AK 7 CL 37</t>
  </si>
  <si>
    <t>U DISTRITAL</t>
  </si>
  <si>
    <t>AK 7 CL 40B</t>
  </si>
  <si>
    <t>BR SUCRE</t>
  </si>
  <si>
    <t>AK 7 CL 42</t>
  </si>
  <si>
    <t>BR MARLY</t>
  </si>
  <si>
    <t>AK 7 CL 46</t>
  </si>
  <si>
    <t>AK 7 CL 48</t>
  </si>
  <si>
    <t>AK 7 CL 51</t>
  </si>
  <si>
    <t>BR CHAPINERO CENTRAL</t>
  </si>
  <si>
    <t>AK 7 CL 55</t>
  </si>
  <si>
    <t>AK 7 CL 57</t>
  </si>
  <si>
    <t>U DE LA SALLE</t>
  </si>
  <si>
    <t>AK 7 CL 60</t>
  </si>
  <si>
    <t>BR CHAPINERO NORTE</t>
  </si>
  <si>
    <t>AK 7 CL 66</t>
  </si>
  <si>
    <t>ACADEMIA NACIONAL DE MEDICINA</t>
  </si>
  <si>
    <t>AK 7 CL 69</t>
  </si>
  <si>
    <t>AVENIDA CHILE</t>
  </si>
  <si>
    <t>AK 7 CL 70A</t>
  </si>
  <si>
    <t>CALLE 74</t>
  </si>
  <si>
    <t>AK 7 CL 74</t>
  </si>
  <si>
    <t>C124</t>
  </si>
  <si>
    <t>AK 7 CL 32</t>
  </si>
  <si>
    <t>BR LA MERCED</t>
  </si>
  <si>
    <t>AK 7 CL 35</t>
  </si>
  <si>
    <t>PARQUE NACIONAL</t>
  </si>
  <si>
    <t>AK 7 CL 36</t>
  </si>
  <si>
    <t>AK 7 CL 40</t>
  </si>
  <si>
    <t>AK 7 CL 43</t>
  </si>
  <si>
    <t xml:space="preserve">BR PARDO RUBIO </t>
  </si>
  <si>
    <t>AK 7 CL 48A</t>
  </si>
  <si>
    <t>DIRECCION DE SANIDAD</t>
  </si>
  <si>
    <t>AK 7 CL 52</t>
  </si>
  <si>
    <t>BR BOSQUE CALDERON</t>
  </si>
  <si>
    <t>AK 7 CL 56</t>
  </si>
  <si>
    <t>AK 7 CL 58</t>
  </si>
  <si>
    <t>BR LA SALLE</t>
  </si>
  <si>
    <t>AK 7 CL 60A</t>
  </si>
  <si>
    <t>AVENIDA CARRERA SEPTIMA</t>
  </si>
  <si>
    <t>AK 7 CL 64</t>
  </si>
  <si>
    <t>CLINICA LA INMACULADA</t>
  </si>
  <si>
    <t>AK 7 CL 68</t>
  </si>
  <si>
    <t>BR EMAUS</t>
  </si>
  <si>
    <t>AK 7 CL 70</t>
  </si>
  <si>
    <t>BR BELLAVISTA</t>
  </si>
  <si>
    <t>AK 7 CL 72BIS</t>
  </si>
  <si>
    <t>Br. La Merced</t>
  </si>
  <si>
    <t>Teatro El Parque</t>
  </si>
  <si>
    <t>Kr 5 - Cl 33a</t>
  </si>
  <si>
    <t>Kr 5 - Cl 35</t>
  </si>
  <si>
    <t xml:space="preserve">Ecopetrol </t>
  </si>
  <si>
    <t>Universidad Distrital</t>
  </si>
  <si>
    <t>AK 7 CL 40b</t>
  </si>
  <si>
    <t>Br. Sucre</t>
  </si>
  <si>
    <t>Br. Marly</t>
  </si>
  <si>
    <t>Universidad De La Salle</t>
  </si>
  <si>
    <t>Br. Chapinero Norte</t>
  </si>
  <si>
    <t xml:space="preserve">Academia Nacional De Medicina </t>
  </si>
  <si>
    <t>Avenida Chile</t>
  </si>
  <si>
    <t>AK 7 CL 70a</t>
  </si>
  <si>
    <t xml:space="preserve">Calle 74 </t>
  </si>
  <si>
    <t>RUTA</t>
  </si>
  <si>
    <t>DIA TOMA DE DATOS</t>
  </si>
  <si>
    <t>N. PARADEROS</t>
  </si>
  <si>
    <t>JORNADA</t>
  </si>
  <si>
    <t>TIEMPO DE ESPERA INICIAL (seg)</t>
  </si>
  <si>
    <t xml:space="preserve">DIURNA </t>
  </si>
  <si>
    <t xml:space="preserve">TARDE </t>
  </si>
  <si>
    <t>PROMEDIO ESPERA ENTRE PARADEROS (seg)</t>
  </si>
  <si>
    <t>HORARIO</t>
  </si>
  <si>
    <t>L-S | 04:00 AM - 11:00 PM</t>
  </si>
  <si>
    <t>D-F | 05:00 AM - 10:00 PM</t>
  </si>
  <si>
    <t>ZONA ORIGEN</t>
  </si>
  <si>
    <t>Neutra</t>
  </si>
  <si>
    <t>ZONA DESTINO</t>
  </si>
  <si>
    <t>Ciudad Bolivar</t>
  </si>
  <si>
    <t>TIPO DE RUTA</t>
  </si>
  <si>
    <t>Urbana</t>
  </si>
  <si>
    <t>OPERADOR</t>
  </si>
  <si>
    <t>Organización Suma</t>
  </si>
  <si>
    <t>N° PARADAS ZONA ESTUDIO</t>
  </si>
  <si>
    <t>FRECUENCIA</t>
  </si>
  <si>
    <t>L-S | 04:00 AM - 10:00 PM</t>
  </si>
  <si>
    <t>D-F | 05:00 AM - 09:30 PM</t>
  </si>
  <si>
    <t>Suba Centro</t>
  </si>
  <si>
    <t xml:space="preserve">Masivo Capital </t>
  </si>
  <si>
    <t>Usaquén</t>
  </si>
  <si>
    <t>Neutro</t>
  </si>
  <si>
    <t>Consorcio Express</t>
  </si>
  <si>
    <t>T25</t>
  </si>
  <si>
    <t>Calle 74</t>
  </si>
  <si>
    <t>(Ak 7 - Cl 74)</t>
  </si>
  <si>
    <t>(Ak 7 - Cl 70a)</t>
  </si>
  <si>
    <t xml:space="preserve">(Ak 7 - Cl 69) </t>
  </si>
  <si>
    <t>(Ak 7 - Cl 66)</t>
  </si>
  <si>
    <t xml:space="preserve">Br. Chapinero Norte </t>
  </si>
  <si>
    <t>(Ak 7 - Cl 60)</t>
  </si>
  <si>
    <t>Br. Chapinero Central</t>
  </si>
  <si>
    <t>(Ak 7 - Ac 57)</t>
  </si>
  <si>
    <t>(Ak 7 - Cl 55)</t>
  </si>
  <si>
    <t>(Ak 7 - Cl 51)</t>
  </si>
  <si>
    <t>(Ak 7 - Cl 48)</t>
  </si>
  <si>
    <t>(Ak 7 - Cl 46)</t>
  </si>
  <si>
    <t>(Ak 7 - Cl 42)</t>
  </si>
  <si>
    <t>(Ak 7 - Cl 40b)</t>
  </si>
  <si>
    <t>Ecopetrol</t>
  </si>
  <si>
    <t>(Ak 7 - Cl 37)</t>
  </si>
  <si>
    <t>Br. Samper</t>
  </si>
  <si>
    <t>(Ak 7 - Cl 33)</t>
  </si>
  <si>
    <t xml:space="preserve">Br. Samper </t>
  </si>
  <si>
    <t>(Cl 33 - Ak 7)</t>
  </si>
  <si>
    <t>B907</t>
  </si>
  <si>
    <t>Centro Comercial San Martín</t>
  </si>
  <si>
    <t>(Ak 7 - Cl 32)</t>
  </si>
  <si>
    <t xml:space="preserve">Br. La Merced </t>
  </si>
  <si>
    <t>(Ak 7 - Cl 35)</t>
  </si>
  <si>
    <t>Parque Nacional</t>
  </si>
  <si>
    <t>(Ak 7 - Cl 36)</t>
  </si>
  <si>
    <t xml:space="preserve">Universidad Javeriana </t>
  </si>
  <si>
    <t>(Ak 7 - Cl 40)</t>
  </si>
  <si>
    <t>Universidad Javeriana</t>
  </si>
  <si>
    <t>(Ak 7 - Cl 43)</t>
  </si>
  <si>
    <t>Br. Pardo Rubio</t>
  </si>
  <si>
    <t>(Ak 7 - Cl 48a)</t>
  </si>
  <si>
    <t>Dirección De Sanidad</t>
  </si>
  <si>
    <t>(Ak 7 - Cl 52)</t>
  </si>
  <si>
    <t>Br. Bosque Calderón</t>
  </si>
  <si>
    <t>(Ak 7 - Cl 56)</t>
  </si>
  <si>
    <t>(Ak 7 - Cl 58)</t>
  </si>
  <si>
    <t>Br. La Salle</t>
  </si>
  <si>
    <t>(Ak 7 - Cl 60a)</t>
  </si>
  <si>
    <t>Avenida Carrera 7</t>
  </si>
  <si>
    <t>(Ak 7 - Cl 64)</t>
  </si>
  <si>
    <t>Clínica La Inmaculada</t>
  </si>
  <si>
    <t>(Ak 7 - Cl 68)</t>
  </si>
  <si>
    <t>Br. Emaus</t>
  </si>
  <si>
    <t>(Ak 7 - Cl 70)</t>
  </si>
  <si>
    <t>Br. Bellavista</t>
  </si>
  <si>
    <t>(Ak 7 - Cl 72 Bis)</t>
  </si>
  <si>
    <t>SABADO 20 DE ABRIL</t>
  </si>
  <si>
    <t>MARTES 07 DE MAYO</t>
  </si>
  <si>
    <t>SABADO 18 DE MAYO</t>
  </si>
  <si>
    <t>MIERCOLES 22 DE MAYO</t>
  </si>
  <si>
    <t>SABADO 1 DE JUNIO</t>
  </si>
  <si>
    <t>156 Segundos ente Estación</t>
  </si>
  <si>
    <t>138 Segundos ente Estación</t>
  </si>
  <si>
    <t>Usaquen</t>
  </si>
  <si>
    <t>145 Segundos ente Estación</t>
  </si>
  <si>
    <t>L-S | 03:30 AM - 09:00 PM</t>
  </si>
  <si>
    <t>D-F | 04:20 AM - 08:00 PM</t>
  </si>
  <si>
    <t>Usme</t>
  </si>
  <si>
    <t>144 Segundos ente Estación</t>
  </si>
  <si>
    <t>SABADO 27 DE ABRIL</t>
  </si>
  <si>
    <t>VIERNES 03 DE MAYO</t>
  </si>
  <si>
    <t>SABADO 11 DE MAYO</t>
  </si>
  <si>
    <t>MIERCOLES 15 DE MAYO</t>
  </si>
  <si>
    <t>SABADO 25 DE MAYO</t>
  </si>
  <si>
    <t>SEGUNDOS TOTALES DE RECORRIDO</t>
  </si>
  <si>
    <t>MINUTOS TOTALES</t>
  </si>
  <si>
    <t>ACADEMIA DE MEDICINA</t>
  </si>
  <si>
    <t>PROMEDIO DE RECORRIDO X ESTACION (MIN)</t>
  </si>
  <si>
    <t>TIEMPO DE RECORRIDO EN CAMPO</t>
  </si>
  <si>
    <t>T18-3</t>
  </si>
  <si>
    <t>CC SAN MARTIN</t>
  </si>
  <si>
    <t>U.  JAVERIANA</t>
  </si>
  <si>
    <t>X̅ PASAJEROS TRANSPORTADOS</t>
  </si>
  <si>
    <t>TIEMPO DE RECORRIDO TOTAL (min)</t>
  </si>
  <si>
    <t xml:space="preserve">X̅ </t>
  </si>
  <si>
    <t>TABLA RESUMEN DE PROMEDIOS DE RUTA</t>
  </si>
  <si>
    <t>ESPERA ENTRE PARADEROS (seg)</t>
  </si>
  <si>
    <t>PASAJEROS TRANSPORTADOS (und)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</si>
</sst>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40A]d&quot; de &quot;mmmm&quot; de &quot;yyyy;@"/>
    <numFmt numFmtId="165" formatCode="0.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9"/>
      <color theme="1"/>
      <name val="Calibri"/>
      <family val="2"/>
    </font>
    <font>
      <sz val="7"/>
      <color theme="1"/>
      <name val="Calibri"/>
      <family val="2"/>
    </font>
    <font>
      <b/>
      <sz val="7"/>
      <color theme="1"/>
      <name val="Calibri"/>
      <family val="2"/>
    </font>
    <font>
      <sz val="7"/>
      <color rgb="FF000000"/>
      <name val="Calibri"/>
      <family val="2"/>
    </font>
    <font>
      <b/>
      <sz val="7"/>
      <color rgb="FF000000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18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/>
    </xf>
    <xf numFmtId="18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right" vertical="center"/>
    </xf>
    <xf numFmtId="2" fontId="3" fillId="2" borderId="0" xfId="0" applyNumberFormat="1" applyFont="1" applyFill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2" fontId="4" fillId="2" borderId="3" xfId="0" applyNumberFormat="1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3" fillId="2" borderId="0" xfId="0" applyFont="1" applyFill="1"/>
    <xf numFmtId="1" fontId="3" fillId="2" borderId="0" xfId="0" applyNumberFormat="1" applyFont="1" applyFill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164" fontId="3" fillId="2" borderId="0" xfId="0" applyNumberFormat="1" applyFont="1" applyFill="1" applyAlignment="1">
      <alignment horizontal="center" vertical="center"/>
    </xf>
    <xf numFmtId="165" fontId="3" fillId="2" borderId="0" xfId="0" applyNumberFormat="1" applyFont="1" applyFill="1" applyAlignment="1">
      <alignment horizontal="center" vertical="center"/>
    </xf>
    <xf numFmtId="165" fontId="3" fillId="2" borderId="3" xfId="0" applyNumberFormat="1" applyFont="1" applyFill="1" applyBorder="1" applyAlignment="1">
      <alignment horizontal="center" vertical="center"/>
    </xf>
    <xf numFmtId="165" fontId="4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5" fontId="3" fillId="2" borderId="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4" fillId="2" borderId="2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right" vertical="center"/>
    </xf>
    <xf numFmtId="14" fontId="4" fillId="2" borderId="2" xfId="0" applyNumberFormat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RUTA SITP - T12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9.7704062495162461E-2"/>
          <c:y val="0.37575435638178456"/>
          <c:w val="0.87457067520639142"/>
          <c:h val="0.54578590001588656"/>
        </c:manualLayout>
      </c:layout>
      <c:lineChart>
        <c:grouping val="standard"/>
        <c:varyColors val="0"/>
        <c:ser>
          <c:idx val="0"/>
          <c:order val="0"/>
          <c:tx>
            <c:strRef>
              <c:f>DATOS!$H$11</c:f>
              <c:strCache>
                <c:ptCount val="1"/>
                <c:pt idx="0">
                  <c:v>PROMEDIO ESPERA ENTRE PARADEROS (seg)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strRef>
              <c:f>DATOS!$D$13:$D$17</c:f>
              <c:strCache>
                <c:ptCount val="5"/>
                <c:pt idx="0">
                  <c:v>SABADO 20 DE ABRIL</c:v>
                </c:pt>
                <c:pt idx="1">
                  <c:v>MARTES 07 DE MAYO</c:v>
                </c:pt>
                <c:pt idx="2">
                  <c:v>SABADO 18 DE MAYO</c:v>
                </c:pt>
                <c:pt idx="3">
                  <c:v>MIERCOLES 22 DE MAYO</c:v>
                </c:pt>
                <c:pt idx="4">
                  <c:v>SABADO 1 DE JUNIO</c:v>
                </c:pt>
              </c:strCache>
            </c:strRef>
          </c:cat>
          <c:val>
            <c:numRef>
              <c:f>DATOS!$H$13:$H$17</c:f>
              <c:numCache>
                <c:formatCode>0.0</c:formatCode>
                <c:ptCount val="5"/>
                <c:pt idx="0">
                  <c:v>163.69230769230768</c:v>
                </c:pt>
                <c:pt idx="1">
                  <c:v>174.61538461538461</c:v>
                </c:pt>
                <c:pt idx="2">
                  <c:v>156.61538461538461</c:v>
                </c:pt>
                <c:pt idx="3">
                  <c:v>139.23076923076923</c:v>
                </c:pt>
                <c:pt idx="4">
                  <c:v>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2A-4397-9CA4-3F02C3726A9D}"/>
            </c:ext>
          </c:extLst>
        </c:ser>
        <c:ser>
          <c:idx val="1"/>
          <c:order val="1"/>
          <c:tx>
            <c:strRef>
              <c:f>DATOS!$I$11</c:f>
              <c:strCache>
                <c:ptCount val="1"/>
                <c:pt idx="0">
                  <c:v>TIEMPO DE RECORRIDO TOTAL (min)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strRef>
              <c:f>DATOS!$D$13:$D$17</c:f>
              <c:strCache>
                <c:ptCount val="5"/>
                <c:pt idx="0">
                  <c:v>SABADO 20 DE ABRIL</c:v>
                </c:pt>
                <c:pt idx="1">
                  <c:v>MARTES 07 DE MAYO</c:v>
                </c:pt>
                <c:pt idx="2">
                  <c:v>SABADO 18 DE MAYO</c:v>
                </c:pt>
                <c:pt idx="3">
                  <c:v>MIERCOLES 22 DE MAYO</c:v>
                </c:pt>
                <c:pt idx="4">
                  <c:v>SABADO 1 DE JUNIO</c:v>
                </c:pt>
              </c:strCache>
            </c:strRef>
          </c:cat>
          <c:val>
            <c:numRef>
              <c:f>DATOS!$I$13:$I$17</c:f>
              <c:numCache>
                <c:formatCode>0.00</c:formatCode>
                <c:ptCount val="5"/>
                <c:pt idx="0">
                  <c:v>37.466666666666669</c:v>
                </c:pt>
                <c:pt idx="1">
                  <c:v>42.833333333333336</c:v>
                </c:pt>
                <c:pt idx="2">
                  <c:v>36.633333333333333</c:v>
                </c:pt>
                <c:pt idx="3">
                  <c:v>32</c:v>
                </c:pt>
                <c:pt idx="4">
                  <c:v>33.200000000000003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2A-4397-9CA4-3F02C3726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446799"/>
        <c:axId val="934448239"/>
      </c:lineChart>
      <c:catAx>
        <c:axId val="9344467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4448239"/>
        <c:crosses val="autoZero"/>
        <c:auto val="1"/>
        <c:lblAlgn val="ctr"/>
        <c:lblOffset val="100"/>
        <c:noMultiLvlLbl val="0"/>
      </c:catAx>
      <c:valAx>
        <c:axId val="934448239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6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600"/>
                  <a:t>SEG/MIN</a:t>
                </a:r>
              </a:p>
            </c:rich>
          </c:tx>
          <c:layout>
            <c:manualLayout>
              <c:xMode val="edge"/>
              <c:yMode val="edge"/>
              <c:x val="1.2602391953839125E-2"/>
              <c:y val="0.298270748993586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6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44467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RUTA SITP C124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0358854456464546"/>
          <c:y val="0.40623680256719014"/>
          <c:w val="0.86825834199725083"/>
          <c:h val="0.48221445269019608"/>
        </c:manualLayout>
      </c:layout>
      <c:lineChart>
        <c:grouping val="standard"/>
        <c:varyColors val="0"/>
        <c:ser>
          <c:idx val="0"/>
          <c:order val="0"/>
          <c:tx>
            <c:strRef>
              <c:f>DATOS!$H$52</c:f>
              <c:strCache>
                <c:ptCount val="1"/>
                <c:pt idx="0">
                  <c:v>PROMEDIO ESPERA ENTRE PARADEROS (seg)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strRef>
              <c:f>DATOS!$D$54:$D$58</c:f>
              <c:strCache>
                <c:ptCount val="5"/>
                <c:pt idx="0">
                  <c:v>SABADO 20 DE ABRIL</c:v>
                </c:pt>
                <c:pt idx="1">
                  <c:v>MARTES 07 DE MAYO</c:v>
                </c:pt>
                <c:pt idx="2">
                  <c:v>SABADO 18 DE MAYO</c:v>
                </c:pt>
                <c:pt idx="3">
                  <c:v>MIERCOLES 22 DE MAYO</c:v>
                </c:pt>
                <c:pt idx="4">
                  <c:v>SABADO 1 DE JUNIO</c:v>
                </c:pt>
              </c:strCache>
            </c:strRef>
          </c:cat>
          <c:val>
            <c:numRef>
              <c:f>DATOS!$H$54:$H$58</c:f>
              <c:numCache>
                <c:formatCode>0</c:formatCode>
                <c:ptCount val="5"/>
                <c:pt idx="0">
                  <c:v>133.85714285714286</c:v>
                </c:pt>
                <c:pt idx="1">
                  <c:v>132.85714285714286</c:v>
                </c:pt>
                <c:pt idx="2">
                  <c:v>127.64285714285714</c:v>
                </c:pt>
                <c:pt idx="3">
                  <c:v>150.5</c:v>
                </c:pt>
                <c:pt idx="4">
                  <c:v>143.71428571428572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BC-4833-B50D-7FA7702D3256}"/>
            </c:ext>
          </c:extLst>
        </c:ser>
        <c:ser>
          <c:idx val="1"/>
          <c:order val="1"/>
          <c:tx>
            <c:strRef>
              <c:f>DATOS!$I$52</c:f>
              <c:strCache>
                <c:ptCount val="1"/>
                <c:pt idx="0">
                  <c:v>TIEMPO DE RECORRIDO TOTAL (min)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strRef>
              <c:f>DATOS!$D$54:$D$58</c:f>
              <c:strCache>
                <c:ptCount val="5"/>
                <c:pt idx="0">
                  <c:v>SABADO 20 DE ABRIL</c:v>
                </c:pt>
                <c:pt idx="1">
                  <c:v>MARTES 07 DE MAYO</c:v>
                </c:pt>
                <c:pt idx="2">
                  <c:v>SABADO 18 DE MAYO</c:v>
                </c:pt>
                <c:pt idx="3">
                  <c:v>MIERCOLES 22 DE MAYO</c:v>
                </c:pt>
                <c:pt idx="4">
                  <c:v>SABADO 1 DE JUNIO</c:v>
                </c:pt>
              </c:strCache>
            </c:strRef>
          </c:cat>
          <c:val>
            <c:numRef>
              <c:f>DATOS!$I$54:$I$58</c:f>
              <c:numCache>
                <c:formatCode>0.00</c:formatCode>
                <c:ptCount val="5"/>
                <c:pt idx="0">
                  <c:v>34.233333333333334</c:v>
                </c:pt>
                <c:pt idx="1">
                  <c:v>38</c:v>
                </c:pt>
                <c:pt idx="2">
                  <c:v>32.983333333333334</c:v>
                </c:pt>
                <c:pt idx="3">
                  <c:v>37.35</c:v>
                </c:pt>
                <c:pt idx="4">
                  <c:v>37.56666666666667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BC-4833-B50D-7FA7702D3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8462847"/>
        <c:axId val="1038459967"/>
      </c:lineChart>
      <c:catAx>
        <c:axId val="10384628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38459967"/>
        <c:crosses val="autoZero"/>
        <c:auto val="1"/>
        <c:lblAlgn val="ctr"/>
        <c:lblOffset val="100"/>
        <c:noMultiLvlLbl val="0"/>
      </c:catAx>
      <c:valAx>
        <c:axId val="1038459967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t" anchorCtr="0"/>
              <a:lstStyle/>
              <a:p>
                <a:pPr>
                  <a:defRPr sz="6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600"/>
                  <a:t>Seg/min</a:t>
                </a:r>
              </a:p>
            </c:rich>
          </c:tx>
          <c:layout>
            <c:manualLayout>
              <c:xMode val="edge"/>
              <c:yMode val="edge"/>
              <c:x val="2.8153113438103759E-2"/>
              <c:y val="0.32915892809763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t" anchorCtr="0"/>
            <a:lstStyle/>
            <a:p>
              <a:pPr>
                <a:defRPr sz="6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384628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RUTA SITP - T18-3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9.0363098005707729E-2"/>
          <c:y val="0.42178225116579904"/>
          <c:w val="0.88129712983226582"/>
          <c:h val="0.46240037242976517"/>
        </c:manualLayout>
      </c:layout>
      <c:lineChart>
        <c:grouping val="standard"/>
        <c:varyColors val="0"/>
        <c:ser>
          <c:idx val="0"/>
          <c:order val="0"/>
          <c:tx>
            <c:strRef>
              <c:f>DATOS!$H$31</c:f>
              <c:strCache>
                <c:ptCount val="1"/>
                <c:pt idx="0">
                  <c:v>PROMEDIO ESPERA ENTRE PARADEROS (seg)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delete val="1"/>
          </c:dLbls>
          <c:trendline>
            <c:spPr>
              <a:ln w="19050" cap="rnd">
                <a:solidFill>
                  <a:schemeClr val="accent1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strRef>
              <c:f>DATOS!$D$33:$D$37</c:f>
              <c:strCache>
                <c:ptCount val="5"/>
                <c:pt idx="0">
                  <c:v>SABADO 27 DE ABRIL</c:v>
                </c:pt>
                <c:pt idx="1">
                  <c:v>VIERNES 03 DE MAYO</c:v>
                </c:pt>
                <c:pt idx="2">
                  <c:v>SABADO 11 DE MAYO</c:v>
                </c:pt>
                <c:pt idx="3">
                  <c:v>MIERCOLES 15 DE MAYO</c:v>
                </c:pt>
                <c:pt idx="4">
                  <c:v>MARTES 07 DE MAYO</c:v>
                </c:pt>
              </c:strCache>
            </c:strRef>
          </c:cat>
          <c:val>
            <c:numRef>
              <c:f>DATOS!$H$33:$H$37</c:f>
              <c:numCache>
                <c:formatCode>0</c:formatCode>
                <c:ptCount val="5"/>
                <c:pt idx="0">
                  <c:v>137.78571428571428</c:v>
                </c:pt>
                <c:pt idx="1">
                  <c:v>132</c:v>
                </c:pt>
                <c:pt idx="2">
                  <c:v>137.42857142857142</c:v>
                </c:pt>
                <c:pt idx="3">
                  <c:v>138.42857142857142</c:v>
                </c:pt>
                <c:pt idx="4">
                  <c:v>146.78571428571428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CA-47DA-892D-41A1F5BF913F}"/>
            </c:ext>
          </c:extLst>
        </c:ser>
        <c:ser>
          <c:idx val="1"/>
          <c:order val="1"/>
          <c:tx>
            <c:strRef>
              <c:f>DATOS!$I$31</c:f>
              <c:strCache>
                <c:ptCount val="1"/>
                <c:pt idx="0">
                  <c:v>TIEMPO DE RECORRIDO TOTAL (min)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elete val="1"/>
          </c:dLbls>
          <c:trendline>
            <c:spPr>
              <a:ln w="19050" cap="rnd">
                <a:solidFill>
                  <a:schemeClr val="accent2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strRef>
              <c:f>DATOS!$D$33:$D$37</c:f>
              <c:strCache>
                <c:ptCount val="5"/>
                <c:pt idx="0">
                  <c:v>SABADO 27 DE ABRIL</c:v>
                </c:pt>
                <c:pt idx="1">
                  <c:v>VIERNES 03 DE MAYO</c:v>
                </c:pt>
                <c:pt idx="2">
                  <c:v>SABADO 11 DE MAYO</c:v>
                </c:pt>
                <c:pt idx="3">
                  <c:v>MIERCOLES 15 DE MAYO</c:v>
                </c:pt>
                <c:pt idx="4">
                  <c:v>MARTES 07 DE MAYO</c:v>
                </c:pt>
              </c:strCache>
            </c:strRef>
          </c:cat>
          <c:val>
            <c:numRef>
              <c:f>DATOS!$I$33:$I$37</c:f>
              <c:numCache>
                <c:formatCode>0.00</c:formatCode>
                <c:ptCount val="5"/>
                <c:pt idx="0">
                  <c:v>32.85</c:v>
                </c:pt>
                <c:pt idx="1">
                  <c:v>32.716666666666669</c:v>
                </c:pt>
                <c:pt idx="2">
                  <c:v>40.06666666666667</c:v>
                </c:pt>
                <c:pt idx="3">
                  <c:v>34.299999999999997</c:v>
                </c:pt>
                <c:pt idx="4">
                  <c:v>37.516666666666666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CA-47DA-892D-41A1F5BF913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36573743"/>
        <c:axId val="1036576143"/>
      </c:lineChart>
      <c:catAx>
        <c:axId val="10365737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36576143"/>
        <c:crosses val="autoZero"/>
        <c:auto val="1"/>
        <c:lblAlgn val="ctr"/>
        <c:lblOffset val="100"/>
        <c:noMultiLvlLbl val="0"/>
      </c:catAx>
      <c:valAx>
        <c:axId val="1036576143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t" anchorCtr="0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600"/>
                  <a:t>SEG/MIN</a:t>
                </a:r>
              </a:p>
            </c:rich>
          </c:tx>
          <c:layout>
            <c:manualLayout>
              <c:xMode val="edge"/>
              <c:yMode val="edge"/>
              <c:x val="1.803440046674408E-2"/>
              <c:y val="0.345928701085992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t" anchorCtr="0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365737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RUTA SITP - T25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2825950458393249E-2"/>
          <c:y val="0.41235439303712829"/>
          <c:w val="0.8887684707428638"/>
          <c:h val="0.47441703032551452"/>
        </c:manualLayout>
      </c:layout>
      <c:lineChart>
        <c:grouping val="standard"/>
        <c:varyColors val="0"/>
        <c:ser>
          <c:idx val="0"/>
          <c:order val="0"/>
          <c:tx>
            <c:strRef>
              <c:f>DATOS!$H$75</c:f>
              <c:strCache>
                <c:ptCount val="1"/>
                <c:pt idx="0">
                  <c:v>PROMEDIO ESPERA ENTRE PARADEROS (seg)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strRef>
              <c:f>DATOS!$D$77:$D$81</c:f>
              <c:strCache>
                <c:ptCount val="5"/>
                <c:pt idx="0">
                  <c:v>SABADO 27 DE ABRIL</c:v>
                </c:pt>
                <c:pt idx="1">
                  <c:v>VIERNES 03 DE MAYO</c:v>
                </c:pt>
                <c:pt idx="2">
                  <c:v>SABADO 11 DE MAYO</c:v>
                </c:pt>
                <c:pt idx="3">
                  <c:v>MIERCOLES 15 DE MAYO</c:v>
                </c:pt>
                <c:pt idx="4">
                  <c:v>SABADO 25 DE MAYO</c:v>
                </c:pt>
              </c:strCache>
            </c:strRef>
          </c:cat>
          <c:val>
            <c:numRef>
              <c:f>DATOS!$H$77:$H$81</c:f>
              <c:numCache>
                <c:formatCode>0</c:formatCode>
                <c:ptCount val="5"/>
                <c:pt idx="0">
                  <c:v>131</c:v>
                </c:pt>
                <c:pt idx="1">
                  <c:v>138.14285714285714</c:v>
                </c:pt>
                <c:pt idx="2">
                  <c:v>149.42857142857142</c:v>
                </c:pt>
                <c:pt idx="3">
                  <c:v>155.57142857142858</c:v>
                </c:pt>
                <c:pt idx="4">
                  <c:v>152.28571428571428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93-4F4D-9B7B-0DD347BF307D}"/>
            </c:ext>
          </c:extLst>
        </c:ser>
        <c:ser>
          <c:idx val="1"/>
          <c:order val="1"/>
          <c:tx>
            <c:strRef>
              <c:f>DATOS!$I$75</c:f>
              <c:strCache>
                <c:ptCount val="1"/>
                <c:pt idx="0">
                  <c:v>TIEMPO DE RECORRIDO TOTAL (min)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strRef>
              <c:f>DATOS!$D$77:$D$81</c:f>
              <c:strCache>
                <c:ptCount val="5"/>
                <c:pt idx="0">
                  <c:v>SABADO 27 DE ABRIL</c:v>
                </c:pt>
                <c:pt idx="1">
                  <c:v>VIERNES 03 DE MAYO</c:v>
                </c:pt>
                <c:pt idx="2">
                  <c:v>SABADO 11 DE MAYO</c:v>
                </c:pt>
                <c:pt idx="3">
                  <c:v>MIERCOLES 15 DE MAYO</c:v>
                </c:pt>
                <c:pt idx="4">
                  <c:v>SABADO 25 DE MAYO</c:v>
                </c:pt>
              </c:strCache>
            </c:strRef>
          </c:cat>
          <c:val>
            <c:numRef>
              <c:f>DATOS!$I$77:$I$81</c:f>
              <c:numCache>
                <c:formatCode>0.00</c:formatCode>
                <c:ptCount val="5"/>
                <c:pt idx="0">
                  <c:v>31.666666666666668</c:v>
                </c:pt>
                <c:pt idx="1">
                  <c:v>35.31666666666667</c:v>
                </c:pt>
                <c:pt idx="2">
                  <c:v>37.966666666666669</c:v>
                </c:pt>
                <c:pt idx="3">
                  <c:v>37.883333333333333</c:v>
                </c:pt>
                <c:pt idx="4">
                  <c:v>40.950000000000003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93-4F4D-9B7B-0DD347BF3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9447663"/>
        <c:axId val="989448143"/>
      </c:lineChart>
      <c:catAx>
        <c:axId val="9894476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89448143"/>
        <c:crosses val="autoZero"/>
        <c:auto val="1"/>
        <c:lblAlgn val="ctr"/>
        <c:lblOffset val="100"/>
        <c:noMultiLvlLbl val="0"/>
      </c:catAx>
      <c:valAx>
        <c:axId val="989448143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6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600"/>
                  <a:t>SEG/MIN</a:t>
                </a:r>
              </a:p>
            </c:rich>
          </c:tx>
          <c:layout>
            <c:manualLayout>
              <c:xMode val="edge"/>
              <c:yMode val="edge"/>
              <c:x val="7.7469760360207949E-3"/>
              <c:y val="0.329822001583398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6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894476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RUTA SITP - B907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9.1173587859437355E-2"/>
          <c:y val="0.37414527946095028"/>
          <c:w val="0.87764129483814524"/>
          <c:h val="0.54417359288422285"/>
        </c:manualLayout>
      </c:layout>
      <c:lineChart>
        <c:grouping val="standard"/>
        <c:varyColors val="0"/>
        <c:ser>
          <c:idx val="0"/>
          <c:order val="0"/>
          <c:tx>
            <c:strRef>
              <c:f>DATOS!$H$94</c:f>
              <c:strCache>
                <c:ptCount val="1"/>
                <c:pt idx="0">
                  <c:v>PROMEDIO ESPERA ENTRE PARADEROS (seg)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strRef>
              <c:f>DATOS!$D$96:$D$100</c:f>
              <c:strCache>
                <c:ptCount val="5"/>
                <c:pt idx="0">
                  <c:v>SABADO 27 DE ABRIL</c:v>
                </c:pt>
                <c:pt idx="1">
                  <c:v>VIERNES 03 DE MAYO</c:v>
                </c:pt>
                <c:pt idx="2">
                  <c:v>SABADO 11 DE MAYO</c:v>
                </c:pt>
                <c:pt idx="3">
                  <c:v>MIERCOLES 15 DE MAYO</c:v>
                </c:pt>
                <c:pt idx="4">
                  <c:v>SABADO 25 DE MAYO</c:v>
                </c:pt>
              </c:strCache>
            </c:strRef>
          </c:cat>
          <c:val>
            <c:numRef>
              <c:f>DATOS!$H$96:$H$100</c:f>
              <c:numCache>
                <c:formatCode>0</c:formatCode>
                <c:ptCount val="5"/>
                <c:pt idx="0">
                  <c:v>145.64285714285714</c:v>
                </c:pt>
                <c:pt idx="1">
                  <c:v>144.71428571428572</c:v>
                </c:pt>
                <c:pt idx="2">
                  <c:v>142.28571428571428</c:v>
                </c:pt>
                <c:pt idx="3">
                  <c:v>142.5</c:v>
                </c:pt>
                <c:pt idx="4">
                  <c:v>142.5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6C-49C3-B431-8245DAFA454A}"/>
            </c:ext>
          </c:extLst>
        </c:ser>
        <c:ser>
          <c:idx val="1"/>
          <c:order val="1"/>
          <c:tx>
            <c:strRef>
              <c:f>DATOS!$I$94</c:f>
              <c:strCache>
                <c:ptCount val="1"/>
                <c:pt idx="0">
                  <c:v>TIEMPO DE RECORRIDO TOTAL (min)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strRef>
              <c:f>DATOS!$D$96:$D$100</c:f>
              <c:strCache>
                <c:ptCount val="5"/>
                <c:pt idx="0">
                  <c:v>SABADO 27 DE ABRIL</c:v>
                </c:pt>
                <c:pt idx="1">
                  <c:v>VIERNES 03 DE MAYO</c:v>
                </c:pt>
                <c:pt idx="2">
                  <c:v>SABADO 11 DE MAYO</c:v>
                </c:pt>
                <c:pt idx="3">
                  <c:v>MIERCOLES 15 DE MAYO</c:v>
                </c:pt>
                <c:pt idx="4">
                  <c:v>SABADO 25 DE MAYO</c:v>
                </c:pt>
              </c:strCache>
            </c:strRef>
          </c:cat>
          <c:val>
            <c:numRef>
              <c:f>DATOS!$I$96:$I$100</c:f>
              <c:numCache>
                <c:formatCode>0.00</c:formatCode>
                <c:ptCount val="5"/>
                <c:pt idx="0">
                  <c:v>35.4</c:v>
                </c:pt>
                <c:pt idx="1">
                  <c:v>37.516666666666666</c:v>
                </c:pt>
                <c:pt idx="2">
                  <c:v>35.950000000000003</c:v>
                </c:pt>
                <c:pt idx="3">
                  <c:v>35.116666666666667</c:v>
                </c:pt>
                <c:pt idx="4">
                  <c:v>36.35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6C-49C3-B431-8245DAFA4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6337039"/>
        <c:axId val="1156334639"/>
      </c:lineChart>
      <c:catAx>
        <c:axId val="11563370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56334639"/>
        <c:crosses val="autoZero"/>
        <c:auto val="1"/>
        <c:lblAlgn val="ctr"/>
        <c:lblOffset val="100"/>
        <c:noMultiLvlLbl val="0"/>
      </c:catAx>
      <c:valAx>
        <c:axId val="1156334639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6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600"/>
                  <a:t>SEG/MIN</a:t>
                </a:r>
              </a:p>
            </c:rich>
          </c:tx>
          <c:layout>
            <c:manualLayout>
              <c:xMode val="edge"/>
              <c:yMode val="edge"/>
              <c:x val="7.8008917586342664E-3"/>
              <c:y val="0.29100606192779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6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563370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TABLA RESUMEN DE PROMEDIOS DE RUTA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2062022315481875E-2"/>
          <c:y val="0.28372941502158328"/>
          <c:w val="0.8907439162290538"/>
          <c:h val="0.63354175547422009"/>
        </c:manualLayout>
      </c:layout>
      <c:lineChart>
        <c:grouping val="standard"/>
        <c:varyColors val="0"/>
        <c:ser>
          <c:idx val="1"/>
          <c:order val="0"/>
          <c:tx>
            <c:strRef>
              <c:f>DATOS!$G$112</c:f>
              <c:strCache>
                <c:ptCount val="1"/>
                <c:pt idx="0">
                  <c:v>TIEMPO DE ESPERA INICIAL (seg)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strRef>
              <c:f>DATOS!$E$113:$E$118</c:f>
              <c:strCache>
                <c:ptCount val="6"/>
                <c:pt idx="1">
                  <c:v>T12</c:v>
                </c:pt>
                <c:pt idx="2">
                  <c:v>183</c:v>
                </c:pt>
                <c:pt idx="3">
                  <c:v>C124</c:v>
                </c:pt>
                <c:pt idx="4">
                  <c:v>T25</c:v>
                </c:pt>
                <c:pt idx="5">
                  <c:v>B907</c:v>
                </c:pt>
              </c:strCache>
            </c:strRef>
          </c:cat>
          <c:val>
            <c:numRef>
              <c:f>DATOS!$G$113:$G$118</c:f>
              <c:numCache>
                <c:formatCode>General</c:formatCode>
                <c:ptCount val="6"/>
                <c:pt idx="1">
                  <c:v>162.4</c:v>
                </c:pt>
                <c:pt idx="2">
                  <c:v>190.6</c:v>
                </c:pt>
                <c:pt idx="3">
                  <c:v>233.6</c:v>
                </c:pt>
                <c:pt idx="4">
                  <c:v>171.4</c:v>
                </c:pt>
                <c:pt idx="5">
                  <c:v>154.6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16-42A8-9F75-8D8D8AA62265}"/>
            </c:ext>
          </c:extLst>
        </c:ser>
        <c:ser>
          <c:idx val="2"/>
          <c:order val="1"/>
          <c:tx>
            <c:strRef>
              <c:f>DATOS!$H$112</c:f>
              <c:strCache>
                <c:ptCount val="1"/>
                <c:pt idx="0">
                  <c:v>ESPERA ENTRE PARADEROS (seg)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strRef>
              <c:f>DATOS!$E$113:$E$118</c:f>
              <c:strCache>
                <c:ptCount val="6"/>
                <c:pt idx="1">
                  <c:v>T12</c:v>
                </c:pt>
                <c:pt idx="2">
                  <c:v>183</c:v>
                </c:pt>
                <c:pt idx="3">
                  <c:v>C124</c:v>
                </c:pt>
                <c:pt idx="4">
                  <c:v>T25</c:v>
                </c:pt>
                <c:pt idx="5">
                  <c:v>B907</c:v>
                </c:pt>
              </c:strCache>
            </c:strRef>
          </c:cat>
          <c:val>
            <c:numRef>
              <c:f>DATOS!$H$113:$H$118</c:f>
              <c:numCache>
                <c:formatCode>0.0</c:formatCode>
                <c:ptCount val="6"/>
                <c:pt idx="1">
                  <c:v>155.6</c:v>
                </c:pt>
                <c:pt idx="2">
                  <c:v>138.5</c:v>
                </c:pt>
                <c:pt idx="3">
                  <c:v>137.69999999999999</c:v>
                </c:pt>
                <c:pt idx="4">
                  <c:v>145.30000000000001</c:v>
                </c:pt>
                <c:pt idx="5">
                  <c:v>143.5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16-42A8-9F75-8D8D8AA62265}"/>
            </c:ext>
          </c:extLst>
        </c:ser>
        <c:ser>
          <c:idx val="3"/>
          <c:order val="2"/>
          <c:tx>
            <c:strRef>
              <c:f>DATOS!$I$112</c:f>
              <c:strCache>
                <c:ptCount val="1"/>
                <c:pt idx="0">
                  <c:v>TIEMPO DE RECORRIDO TOTAL (min)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accent4"/>
                </a:solidFill>
                <a:round/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strRef>
              <c:f>DATOS!$E$113:$E$118</c:f>
              <c:strCache>
                <c:ptCount val="6"/>
                <c:pt idx="1">
                  <c:v>T12</c:v>
                </c:pt>
                <c:pt idx="2">
                  <c:v>183</c:v>
                </c:pt>
                <c:pt idx="3">
                  <c:v>C124</c:v>
                </c:pt>
                <c:pt idx="4">
                  <c:v>T25</c:v>
                </c:pt>
                <c:pt idx="5">
                  <c:v>B907</c:v>
                </c:pt>
              </c:strCache>
            </c:strRef>
          </c:cat>
          <c:val>
            <c:numRef>
              <c:f>DATOS!$I$113:$I$118</c:f>
              <c:numCache>
                <c:formatCode>0.0</c:formatCode>
                <c:ptCount val="6"/>
                <c:pt idx="1">
                  <c:v>36.4</c:v>
                </c:pt>
                <c:pt idx="2">
                  <c:v>35.5</c:v>
                </c:pt>
                <c:pt idx="3">
                  <c:v>36</c:v>
                </c:pt>
                <c:pt idx="4">
                  <c:v>36.799999999999997</c:v>
                </c:pt>
                <c:pt idx="5">
                  <c:v>36.1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16-42A8-9F75-8D8D8AA62265}"/>
            </c:ext>
          </c:extLst>
        </c:ser>
        <c:ser>
          <c:idx val="4"/>
          <c:order val="3"/>
          <c:tx>
            <c:strRef>
              <c:f>DATOS!$J$112</c:f>
              <c:strCache>
                <c:ptCount val="1"/>
                <c:pt idx="0">
                  <c:v>PASAJEROS TRANSPORTADOS (und)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tar"/>
            <c:size val="6"/>
            <c:spPr>
              <a:noFill/>
              <a:ln w="9525">
                <a:solidFill>
                  <a:schemeClr val="accent5"/>
                </a:solidFill>
                <a:round/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strRef>
              <c:f>DATOS!$E$113:$E$118</c:f>
              <c:strCache>
                <c:ptCount val="6"/>
                <c:pt idx="1">
                  <c:v>T12</c:v>
                </c:pt>
                <c:pt idx="2">
                  <c:v>183</c:v>
                </c:pt>
                <c:pt idx="3">
                  <c:v>C124</c:v>
                </c:pt>
                <c:pt idx="4">
                  <c:v>T25</c:v>
                </c:pt>
                <c:pt idx="5">
                  <c:v>B907</c:v>
                </c:pt>
              </c:strCache>
            </c:strRef>
          </c:cat>
          <c:val>
            <c:numRef>
              <c:f>DATOS!$J$113:$J$118</c:f>
              <c:numCache>
                <c:formatCode>0.0</c:formatCode>
                <c:ptCount val="6"/>
                <c:pt idx="1">
                  <c:v>29.8</c:v>
                </c:pt>
                <c:pt idx="2">
                  <c:v>18.2</c:v>
                </c:pt>
                <c:pt idx="3">
                  <c:v>21.2</c:v>
                </c:pt>
                <c:pt idx="4">
                  <c:v>21.8</c:v>
                </c:pt>
                <c:pt idx="5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316-42A8-9F75-8D8D8AA62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7207647"/>
        <c:axId val="1217208127"/>
      </c:lineChart>
      <c:catAx>
        <c:axId val="12172076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17208127"/>
        <c:crosses val="autoZero"/>
        <c:auto val="1"/>
        <c:lblAlgn val="ctr"/>
        <c:lblOffset val="100"/>
        <c:noMultiLvlLbl val="0"/>
      </c:catAx>
      <c:valAx>
        <c:axId val="1217208127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6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600"/>
                  <a:t>SEG/MIN/UND</a:t>
                </a:r>
              </a:p>
            </c:rich>
          </c:tx>
          <c:layout>
            <c:manualLayout>
              <c:xMode val="edge"/>
              <c:yMode val="edge"/>
              <c:x val="1.9777499240337688E-2"/>
              <c:y val="0.199284762338737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6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172076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10</xdr:row>
      <xdr:rowOff>0</xdr:rowOff>
    </xdr:from>
    <xdr:to>
      <xdr:col>10</xdr:col>
      <xdr:colOff>304800</xdr:colOff>
      <xdr:row>11</xdr:row>
      <xdr:rowOff>125096</xdr:rowOff>
    </xdr:to>
    <xdr:sp macro="" textlink="">
      <xdr:nvSpPr>
        <xdr:cNvPr id="4097" name="AutoShape 1">
          <a:extLst>
            <a:ext uri="{FF2B5EF4-FFF2-40B4-BE49-F238E27FC236}">
              <a16:creationId xmlns:a16="http://schemas.microsoft.com/office/drawing/2014/main" id="{38F4105A-5262-A1E5-3A6E-F6B6CACA3935}"/>
            </a:ext>
          </a:extLst>
        </xdr:cNvPr>
        <xdr:cNvSpPr>
          <a:spLocks noChangeAspect="1" noChangeArrowheads="1"/>
        </xdr:cNvSpPr>
      </xdr:nvSpPr>
      <xdr:spPr bwMode="auto">
        <a:xfrm>
          <a:off x="10081260" y="36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628276</xdr:colOff>
      <xdr:row>0</xdr:row>
      <xdr:rowOff>130201</xdr:rowOff>
    </xdr:from>
    <xdr:to>
      <xdr:col>17</xdr:col>
      <xdr:colOff>336177</xdr:colOff>
      <xdr:row>19</xdr:row>
      <xdr:rowOff>52293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A6AD879F-ED55-DA70-DA76-1559471E7E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652556</xdr:colOff>
      <xdr:row>40</xdr:row>
      <xdr:rowOff>174719</xdr:rowOff>
    </xdr:from>
    <xdr:to>
      <xdr:col>17</xdr:col>
      <xdr:colOff>283882</xdr:colOff>
      <xdr:row>59</xdr:row>
      <xdr:rowOff>44824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C99FBFC0-2800-88F5-129C-1474CBED13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725767</xdr:colOff>
      <xdr:row>21</xdr:row>
      <xdr:rowOff>97117</xdr:rowOff>
    </xdr:from>
    <xdr:to>
      <xdr:col>17</xdr:col>
      <xdr:colOff>321235</xdr:colOff>
      <xdr:row>38</xdr:row>
      <xdr:rowOff>14941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4A72A377-A22E-F60C-D591-4DE4C60A56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679023</xdr:colOff>
      <xdr:row>61</xdr:row>
      <xdr:rowOff>91873</xdr:rowOff>
    </xdr:from>
    <xdr:to>
      <xdr:col>17</xdr:col>
      <xdr:colOff>263071</xdr:colOff>
      <xdr:row>82</xdr:row>
      <xdr:rowOff>54429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D9B206C7-02B7-B85A-685D-20438BAFAD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667363</xdr:colOff>
      <xdr:row>83</xdr:row>
      <xdr:rowOff>9006</xdr:rowOff>
    </xdr:from>
    <xdr:to>
      <xdr:col>17</xdr:col>
      <xdr:colOff>217420</xdr:colOff>
      <xdr:row>104</xdr:row>
      <xdr:rowOff>95250</xdr:rowOff>
    </xdr:to>
    <xdr:graphicFrame macro="">
      <xdr:nvGraphicFramePr>
        <xdr:cNvPr id="28" name="Gráfico 27">
          <a:extLst>
            <a:ext uri="{FF2B5EF4-FFF2-40B4-BE49-F238E27FC236}">
              <a16:creationId xmlns:a16="http://schemas.microsoft.com/office/drawing/2014/main" id="{64C15C96-1F63-8568-5D1B-163038FE50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619124</xdr:colOff>
      <xdr:row>108</xdr:row>
      <xdr:rowOff>20637</xdr:rowOff>
    </xdr:from>
    <xdr:to>
      <xdr:col>17</xdr:col>
      <xdr:colOff>428625</xdr:colOff>
      <xdr:row>125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8C78571-DCD0-3B12-07DF-5B4EEBBF91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41942-8891-4266-B49A-9BCF92967D7E}">
  <dimension ref="B2:G187"/>
  <sheetViews>
    <sheetView showGridLines="0" view="pageBreakPreview" topLeftCell="A4" zoomScaleNormal="100" zoomScaleSheetLayoutView="100" workbookViewId="0">
      <selection activeCell="B7" sqref="B7"/>
    </sheetView>
  </sheetViews>
  <sheetFormatPr baseColWidth="10" defaultColWidth="14.90625" defaultRowHeight="9.5" x14ac:dyDescent="0.35"/>
  <cols>
    <col min="1" max="1" width="5.7265625" style="1" customWidth="1"/>
    <col min="2" max="2" width="14.90625" style="1"/>
    <col min="3" max="3" width="12.1796875" style="1" customWidth="1"/>
    <col min="4" max="4" width="17.6328125" style="1" customWidth="1"/>
    <col min="5" max="5" width="16.453125" style="1" customWidth="1"/>
    <col min="6" max="6" width="9.36328125" style="1" customWidth="1"/>
    <col min="7" max="7" width="10.54296875" style="1" customWidth="1"/>
    <col min="8" max="16384" width="14.90625" style="1"/>
  </cols>
  <sheetData>
    <row r="2" spans="2:7" ht="9.5" customHeight="1" x14ac:dyDescent="0.35">
      <c r="B2" s="44" t="s">
        <v>175</v>
      </c>
      <c r="C2" s="44"/>
      <c r="D2" s="44"/>
      <c r="E2" s="44"/>
      <c r="F2" s="44"/>
      <c r="G2" s="44"/>
    </row>
    <row r="3" spans="2:7" ht="10.5" customHeight="1" thickBot="1" x14ac:dyDescent="0.4">
      <c r="B3" s="45"/>
      <c r="C3" s="45"/>
      <c r="D3" s="45"/>
      <c r="E3" s="45"/>
      <c r="F3" s="45"/>
      <c r="G3" s="45"/>
    </row>
    <row r="4" spans="2:7" ht="15" customHeight="1" thickTop="1" thickBot="1" x14ac:dyDescent="0.4">
      <c r="B4" s="9" t="s">
        <v>0</v>
      </c>
      <c r="C4" s="48" t="s">
        <v>1</v>
      </c>
      <c r="D4" s="48"/>
      <c r="E4" s="9" t="s">
        <v>2</v>
      </c>
      <c r="F4" s="49">
        <v>45402</v>
      </c>
      <c r="G4" s="48"/>
    </row>
    <row r="5" spans="2:7" ht="8" customHeight="1" thickTop="1" x14ac:dyDescent="0.35">
      <c r="B5" s="54" t="s">
        <v>3</v>
      </c>
      <c r="C5" s="56" t="s">
        <v>4</v>
      </c>
      <c r="D5" s="56" t="s">
        <v>5</v>
      </c>
      <c r="E5" s="56" t="s">
        <v>6</v>
      </c>
      <c r="F5" s="42" t="s">
        <v>7</v>
      </c>
      <c r="G5" s="42"/>
    </row>
    <row r="6" spans="2:7" ht="10" thickBot="1" x14ac:dyDescent="0.4">
      <c r="B6" s="55"/>
      <c r="C6" s="57"/>
      <c r="D6" s="57"/>
      <c r="E6" s="57"/>
      <c r="F6" s="43"/>
      <c r="G6" s="43"/>
    </row>
    <row r="7" spans="2:7" ht="11" customHeight="1" thickTop="1" x14ac:dyDescent="0.35">
      <c r="B7" s="10" t="s">
        <v>153</v>
      </c>
      <c r="C7" s="4">
        <v>0.33333333333333331</v>
      </c>
      <c r="D7" s="50" t="s">
        <v>8</v>
      </c>
      <c r="E7" s="50"/>
      <c r="F7" s="5">
        <v>120</v>
      </c>
      <c r="G7" s="5" t="s">
        <v>9</v>
      </c>
    </row>
    <row r="8" spans="2:7" ht="11" customHeight="1" x14ac:dyDescent="0.35">
      <c r="B8" s="10" t="s">
        <v>153</v>
      </c>
      <c r="C8" s="4">
        <v>0.3347222222222222</v>
      </c>
      <c r="D8" s="5" t="s">
        <v>10</v>
      </c>
      <c r="E8" s="5" t="s">
        <v>11</v>
      </c>
      <c r="F8" s="5"/>
      <c r="G8" s="5"/>
    </row>
    <row r="9" spans="2:7" ht="11" customHeight="1" x14ac:dyDescent="0.35">
      <c r="B9" s="10"/>
      <c r="C9" s="4"/>
      <c r="D9" s="5" t="s">
        <v>12</v>
      </c>
      <c r="E9" s="5" t="s">
        <v>13</v>
      </c>
      <c r="F9" s="5">
        <v>184</v>
      </c>
      <c r="G9" s="5" t="s">
        <v>9</v>
      </c>
    </row>
    <row r="10" spans="2:7" ht="11" customHeight="1" x14ac:dyDescent="0.35">
      <c r="B10" s="10" t="s">
        <v>153</v>
      </c>
      <c r="C10" s="4">
        <v>0.33685185185185185</v>
      </c>
      <c r="D10" s="5" t="s">
        <v>11</v>
      </c>
      <c r="E10" s="5" t="s">
        <v>14</v>
      </c>
      <c r="F10" s="5"/>
      <c r="G10" s="5"/>
    </row>
    <row r="11" spans="2:7" ht="11" customHeight="1" x14ac:dyDescent="0.35">
      <c r="B11" s="10"/>
      <c r="C11" s="4"/>
      <c r="D11" s="5" t="s">
        <v>13</v>
      </c>
      <c r="E11" s="5" t="s">
        <v>15</v>
      </c>
      <c r="F11" s="5">
        <v>122</v>
      </c>
      <c r="G11" s="5" t="s">
        <v>9</v>
      </c>
    </row>
    <row r="12" spans="2:7" ht="11" customHeight="1" x14ac:dyDescent="0.35">
      <c r="B12" s="10" t="s">
        <v>153</v>
      </c>
      <c r="C12" s="4">
        <v>0.33826388888888886</v>
      </c>
      <c r="D12" s="5" t="s">
        <v>14</v>
      </c>
      <c r="E12" s="5" t="s">
        <v>16</v>
      </c>
      <c r="F12" s="5"/>
      <c r="G12" s="5"/>
    </row>
    <row r="13" spans="2:7" ht="11" customHeight="1" x14ac:dyDescent="0.35">
      <c r="B13" s="10"/>
      <c r="C13" s="4"/>
      <c r="D13" s="5" t="s">
        <v>15</v>
      </c>
      <c r="E13" s="5" t="s">
        <v>17</v>
      </c>
      <c r="F13" s="5">
        <v>128</v>
      </c>
      <c r="G13" s="5" t="s">
        <v>9</v>
      </c>
    </row>
    <row r="14" spans="2:7" ht="11" customHeight="1" x14ac:dyDescent="0.35">
      <c r="B14" s="10" t="s">
        <v>153</v>
      </c>
      <c r="C14" s="4">
        <v>0.33974537037037039</v>
      </c>
      <c r="D14" s="5" t="s">
        <v>16</v>
      </c>
      <c r="E14" s="5" t="s">
        <v>18</v>
      </c>
      <c r="F14" s="5"/>
      <c r="G14" s="5"/>
    </row>
    <row r="15" spans="2:7" ht="11" customHeight="1" x14ac:dyDescent="0.35">
      <c r="B15" s="10"/>
      <c r="C15" s="4"/>
      <c r="D15" s="5" t="s">
        <v>17</v>
      </c>
      <c r="E15" s="5" t="s">
        <v>19</v>
      </c>
      <c r="F15" s="5">
        <v>70</v>
      </c>
      <c r="G15" s="5" t="s">
        <v>9</v>
      </c>
    </row>
    <row r="16" spans="2:7" ht="11" customHeight="1" x14ac:dyDescent="0.35">
      <c r="B16" s="10" t="s">
        <v>153</v>
      </c>
      <c r="C16" s="4">
        <v>0.34055555555555556</v>
      </c>
      <c r="D16" s="5" t="s">
        <v>18</v>
      </c>
      <c r="E16" s="5" t="s">
        <v>18</v>
      </c>
      <c r="F16" s="5"/>
      <c r="G16" s="5"/>
    </row>
    <row r="17" spans="2:7" ht="11" customHeight="1" x14ac:dyDescent="0.35">
      <c r="B17" s="10"/>
      <c r="C17" s="4"/>
      <c r="D17" s="5" t="s">
        <v>19</v>
      </c>
      <c r="E17" s="5" t="s">
        <v>20</v>
      </c>
      <c r="F17" s="5">
        <v>164</v>
      </c>
      <c r="G17" s="5" t="s">
        <v>9</v>
      </c>
    </row>
    <row r="18" spans="2:7" ht="11" customHeight="1" x14ac:dyDescent="0.35">
      <c r="B18" s="10" t="s">
        <v>153</v>
      </c>
      <c r="C18" s="4">
        <v>0.3424537037037037</v>
      </c>
      <c r="D18" s="5" t="s">
        <v>18</v>
      </c>
      <c r="E18" s="5" t="s">
        <v>18</v>
      </c>
      <c r="F18" s="5"/>
      <c r="G18" s="5"/>
    </row>
    <row r="19" spans="2:7" ht="11" customHeight="1" x14ac:dyDescent="0.35">
      <c r="B19" s="10"/>
      <c r="C19" s="4"/>
      <c r="D19" s="5" t="s">
        <v>20</v>
      </c>
      <c r="E19" s="5" t="s">
        <v>21</v>
      </c>
      <c r="F19" s="5">
        <v>192</v>
      </c>
      <c r="G19" s="5" t="s">
        <v>9</v>
      </c>
    </row>
    <row r="20" spans="2:7" ht="11" customHeight="1" x14ac:dyDescent="0.35">
      <c r="B20" s="10" t="s">
        <v>153</v>
      </c>
      <c r="C20" s="4">
        <v>0.34467592592592594</v>
      </c>
      <c r="D20" s="5" t="s">
        <v>18</v>
      </c>
      <c r="E20" s="5" t="s">
        <v>22</v>
      </c>
      <c r="F20" s="5"/>
      <c r="G20" s="5"/>
    </row>
    <row r="21" spans="2:7" ht="11" customHeight="1" x14ac:dyDescent="0.35">
      <c r="B21" s="10"/>
      <c r="C21" s="4"/>
      <c r="D21" s="5" t="s">
        <v>21</v>
      </c>
      <c r="E21" s="5" t="s">
        <v>23</v>
      </c>
      <c r="F21" s="5">
        <v>248</v>
      </c>
      <c r="G21" s="5" t="s">
        <v>9</v>
      </c>
    </row>
    <row r="22" spans="2:7" ht="11" customHeight="1" x14ac:dyDescent="0.35">
      <c r="B22" s="10" t="s">
        <v>153</v>
      </c>
      <c r="C22" s="4">
        <v>0.3475462962962963</v>
      </c>
      <c r="D22" s="5" t="s">
        <v>22</v>
      </c>
      <c r="E22" s="5" t="s">
        <v>22</v>
      </c>
      <c r="F22" s="5"/>
      <c r="G22" s="5"/>
    </row>
    <row r="23" spans="2:7" ht="11" customHeight="1" x14ac:dyDescent="0.35">
      <c r="B23" s="10"/>
      <c r="C23" s="4"/>
      <c r="D23" s="5" t="s">
        <v>23</v>
      </c>
      <c r="E23" s="5" t="s">
        <v>24</v>
      </c>
      <c r="F23" s="5">
        <v>68</v>
      </c>
      <c r="G23" s="5" t="s">
        <v>9</v>
      </c>
    </row>
    <row r="24" spans="2:7" ht="11" customHeight="1" x14ac:dyDescent="0.35">
      <c r="B24" s="10" t="s">
        <v>153</v>
      </c>
      <c r="C24" s="4">
        <v>0.34833333333333333</v>
      </c>
      <c r="D24" s="5" t="s">
        <v>22</v>
      </c>
      <c r="E24" s="5" t="s">
        <v>25</v>
      </c>
      <c r="F24" s="5"/>
      <c r="G24" s="5"/>
    </row>
    <row r="25" spans="2:7" ht="11" customHeight="1" x14ac:dyDescent="0.35">
      <c r="B25" s="10"/>
      <c r="C25" s="4"/>
      <c r="D25" s="5" t="s">
        <v>24</v>
      </c>
      <c r="E25" s="5" t="s">
        <v>26</v>
      </c>
      <c r="F25" s="5">
        <v>320</v>
      </c>
      <c r="G25" s="5" t="s">
        <v>9</v>
      </c>
    </row>
    <row r="26" spans="2:7" ht="11" customHeight="1" x14ac:dyDescent="0.35">
      <c r="B26" s="10" t="s">
        <v>153</v>
      </c>
      <c r="C26" s="4">
        <v>0.35203703703703704</v>
      </c>
      <c r="D26" s="5" t="s">
        <v>25</v>
      </c>
      <c r="E26" s="5" t="s">
        <v>27</v>
      </c>
      <c r="F26" s="5"/>
      <c r="G26" s="5"/>
    </row>
    <row r="27" spans="2:7" ht="11" customHeight="1" x14ac:dyDescent="0.35">
      <c r="B27" s="10"/>
      <c r="C27" s="4"/>
      <c r="D27" s="41" t="s">
        <v>26</v>
      </c>
      <c r="E27" s="5" t="s">
        <v>28</v>
      </c>
      <c r="F27" s="5">
        <v>80</v>
      </c>
      <c r="G27" s="5" t="s">
        <v>9</v>
      </c>
    </row>
    <row r="28" spans="2:7" ht="11" customHeight="1" x14ac:dyDescent="0.35">
      <c r="B28" s="10" t="s">
        <v>153</v>
      </c>
      <c r="C28" s="4">
        <v>0.35296296296296298</v>
      </c>
      <c r="D28" s="5" t="s">
        <v>27</v>
      </c>
      <c r="E28" s="5" t="s">
        <v>173</v>
      </c>
      <c r="F28" s="5"/>
      <c r="G28" s="5"/>
    </row>
    <row r="29" spans="2:7" ht="11" customHeight="1" x14ac:dyDescent="0.35">
      <c r="B29" s="10"/>
      <c r="C29" s="4"/>
      <c r="D29" s="5" t="s">
        <v>28</v>
      </c>
      <c r="E29" s="5" t="s">
        <v>30</v>
      </c>
      <c r="F29" s="5">
        <v>194</v>
      </c>
      <c r="G29" s="5" t="s">
        <v>9</v>
      </c>
    </row>
    <row r="30" spans="2:7" ht="11" customHeight="1" x14ac:dyDescent="0.35">
      <c r="B30" s="10" t="s">
        <v>153</v>
      </c>
      <c r="C30" s="4">
        <v>0.35520833333333335</v>
      </c>
      <c r="D30" s="5" t="s">
        <v>173</v>
      </c>
      <c r="E30" s="5" t="s">
        <v>31</v>
      </c>
      <c r="F30" s="5"/>
      <c r="G30" s="5"/>
    </row>
    <row r="31" spans="2:7" ht="11" customHeight="1" x14ac:dyDescent="0.35">
      <c r="B31" s="10"/>
      <c r="C31" s="4"/>
      <c r="D31" s="5" t="s">
        <v>30</v>
      </c>
      <c r="E31" s="5" t="s">
        <v>32</v>
      </c>
      <c r="F31" s="5">
        <v>240</v>
      </c>
      <c r="G31" s="5" t="s">
        <v>9</v>
      </c>
    </row>
    <row r="32" spans="2:7" ht="11" customHeight="1" x14ac:dyDescent="0.35">
      <c r="B32" s="10" t="s">
        <v>153</v>
      </c>
      <c r="C32" s="4">
        <v>0.35798611111111112</v>
      </c>
      <c r="D32" s="5" t="s">
        <v>31</v>
      </c>
      <c r="E32" s="5" t="s">
        <v>33</v>
      </c>
      <c r="F32" s="5"/>
      <c r="G32" s="5"/>
    </row>
    <row r="33" spans="2:7" ht="11" customHeight="1" x14ac:dyDescent="0.35">
      <c r="B33" s="10"/>
      <c r="C33" s="4"/>
      <c r="D33" s="5" t="s">
        <v>32</v>
      </c>
      <c r="E33" s="5" t="s">
        <v>34</v>
      </c>
      <c r="F33" s="5">
        <v>118</v>
      </c>
      <c r="G33" s="5" t="s">
        <v>9</v>
      </c>
    </row>
    <row r="34" spans="2:7" ht="11" customHeight="1" x14ac:dyDescent="0.35">
      <c r="B34" s="10" t="s">
        <v>153</v>
      </c>
      <c r="C34" s="4">
        <v>0.35925925925925928</v>
      </c>
    </row>
    <row r="35" spans="2:7" ht="11" customHeight="1" x14ac:dyDescent="0.35">
      <c r="D35" s="51" t="s">
        <v>171</v>
      </c>
      <c r="E35" s="52"/>
      <c r="F35" s="2">
        <f>SUM(F7:F33)</f>
        <v>2248</v>
      </c>
      <c r="G35" s="2"/>
    </row>
    <row r="36" spans="2:7" ht="11" customHeight="1" x14ac:dyDescent="0.35">
      <c r="D36" s="46" t="s">
        <v>172</v>
      </c>
      <c r="E36" s="47"/>
      <c r="F36" s="6">
        <f>+F35/60</f>
        <v>37.466666666666669</v>
      </c>
      <c r="G36" s="2"/>
    </row>
    <row r="37" spans="2:7" ht="11" customHeight="1" x14ac:dyDescent="0.35">
      <c r="D37" s="46" t="s">
        <v>174</v>
      </c>
      <c r="E37" s="46"/>
      <c r="F37" s="6">
        <f>+AVERAGE(F7:F33)/60</f>
        <v>2.6761904761904765</v>
      </c>
    </row>
    <row r="38" spans="2:7" ht="5" customHeight="1" x14ac:dyDescent="0.35">
      <c r="B38" s="15"/>
      <c r="C38" s="15"/>
      <c r="D38" s="16"/>
      <c r="E38" s="16"/>
      <c r="F38" s="17"/>
      <c r="G38" s="15"/>
    </row>
    <row r="39" spans="2:7" ht="12" customHeight="1" x14ac:dyDescent="0.35">
      <c r="D39" s="13"/>
      <c r="E39" s="13"/>
      <c r="F39" s="6"/>
    </row>
    <row r="40" spans="2:7" ht="7.5" customHeight="1" x14ac:dyDescent="0.35">
      <c r="B40" s="44" t="s">
        <v>175</v>
      </c>
      <c r="C40" s="44"/>
      <c r="D40" s="44"/>
      <c r="E40" s="44"/>
      <c r="F40" s="44"/>
      <c r="G40" s="44"/>
    </row>
    <row r="41" spans="2:7" ht="13.5" customHeight="1" thickBot="1" x14ac:dyDescent="0.4">
      <c r="B41" s="45"/>
      <c r="C41" s="45"/>
      <c r="D41" s="45"/>
      <c r="E41" s="45"/>
      <c r="F41" s="45"/>
      <c r="G41" s="45"/>
    </row>
    <row r="42" spans="2:7" ht="10.5" thickTop="1" thickBot="1" x14ac:dyDescent="0.4">
      <c r="B42" s="9" t="s">
        <v>0</v>
      </c>
      <c r="C42" s="48" t="s">
        <v>1</v>
      </c>
      <c r="D42" s="48"/>
      <c r="E42" s="9" t="s">
        <v>2</v>
      </c>
      <c r="F42" s="49">
        <v>45419</v>
      </c>
      <c r="G42" s="48"/>
    </row>
    <row r="43" spans="2:7" ht="10" thickTop="1" x14ac:dyDescent="0.35">
      <c r="B43" s="58" t="s">
        <v>3</v>
      </c>
      <c r="C43" s="56" t="s">
        <v>4</v>
      </c>
      <c r="D43" s="56" t="s">
        <v>5</v>
      </c>
      <c r="E43" s="56" t="s">
        <v>6</v>
      </c>
      <c r="F43" s="42" t="s">
        <v>7</v>
      </c>
      <c r="G43" s="42"/>
    </row>
    <row r="44" spans="2:7" ht="10" thickBot="1" x14ac:dyDescent="0.4">
      <c r="B44" s="55"/>
      <c r="C44" s="57"/>
      <c r="D44" s="57"/>
      <c r="E44" s="57"/>
      <c r="F44" s="43"/>
      <c r="G44" s="43"/>
    </row>
    <row r="45" spans="2:7" ht="13.5" customHeight="1" thickTop="1" x14ac:dyDescent="0.35">
      <c r="B45" s="10" t="s">
        <v>154</v>
      </c>
      <c r="C45" s="4">
        <v>0.71527777777777779</v>
      </c>
      <c r="D45" s="50" t="s">
        <v>8</v>
      </c>
      <c r="E45" s="50"/>
      <c r="F45" s="5">
        <v>300</v>
      </c>
      <c r="G45" s="5" t="s">
        <v>9</v>
      </c>
    </row>
    <row r="46" spans="2:7" ht="13.5" customHeight="1" x14ac:dyDescent="0.35">
      <c r="B46" s="10" t="s">
        <v>154</v>
      </c>
      <c r="C46" s="4">
        <v>0.71875</v>
      </c>
      <c r="D46" s="5" t="s">
        <v>10</v>
      </c>
      <c r="E46" s="5" t="s">
        <v>11</v>
      </c>
      <c r="F46" s="5"/>
      <c r="G46" s="5"/>
    </row>
    <row r="47" spans="2:7" ht="13.5" customHeight="1" x14ac:dyDescent="0.35">
      <c r="B47" s="10"/>
      <c r="C47" s="4"/>
      <c r="D47" s="5" t="s">
        <v>12</v>
      </c>
      <c r="E47" s="5" t="s">
        <v>13</v>
      </c>
      <c r="F47" s="5">
        <v>184</v>
      </c>
      <c r="G47" s="5" t="s">
        <v>9</v>
      </c>
    </row>
    <row r="48" spans="2:7" ht="13.5" customHeight="1" x14ac:dyDescent="0.35">
      <c r="B48" s="10" t="s">
        <v>154</v>
      </c>
      <c r="C48" s="4">
        <v>0.72087962962962959</v>
      </c>
      <c r="D48" s="5" t="s">
        <v>11</v>
      </c>
      <c r="E48" s="5" t="s">
        <v>14</v>
      </c>
      <c r="F48" s="5"/>
      <c r="G48" s="5"/>
    </row>
    <row r="49" spans="2:7" ht="13.5" customHeight="1" x14ac:dyDescent="0.35">
      <c r="B49" s="10"/>
      <c r="C49" s="4"/>
      <c r="D49" s="5" t="s">
        <v>13</v>
      </c>
      <c r="E49" s="5" t="s">
        <v>15</v>
      </c>
      <c r="F49" s="5">
        <v>154</v>
      </c>
      <c r="G49" s="5" t="s">
        <v>9</v>
      </c>
    </row>
    <row r="50" spans="2:7" ht="13.5" customHeight="1" x14ac:dyDescent="0.35">
      <c r="B50" s="10" t="s">
        <v>154</v>
      </c>
      <c r="C50" s="4">
        <v>0.72266203703703702</v>
      </c>
      <c r="D50" s="5" t="s">
        <v>14</v>
      </c>
      <c r="E50" s="5" t="s">
        <v>16</v>
      </c>
      <c r="F50" s="5"/>
      <c r="G50" s="5"/>
    </row>
    <row r="51" spans="2:7" ht="13.5" customHeight="1" x14ac:dyDescent="0.35">
      <c r="B51" s="10"/>
      <c r="C51" s="4"/>
      <c r="D51" s="5" t="s">
        <v>15</v>
      </c>
      <c r="E51" s="5" t="s">
        <v>17</v>
      </c>
      <c r="F51" s="5">
        <v>132</v>
      </c>
      <c r="G51" s="5" t="s">
        <v>9</v>
      </c>
    </row>
    <row r="52" spans="2:7" ht="13.5" customHeight="1" x14ac:dyDescent="0.35">
      <c r="B52" s="10" t="s">
        <v>154</v>
      </c>
      <c r="C52" s="4">
        <v>0.72418981481481481</v>
      </c>
      <c r="D52" s="5" t="s">
        <v>16</v>
      </c>
      <c r="E52" s="5" t="s">
        <v>18</v>
      </c>
      <c r="F52" s="5"/>
      <c r="G52" s="5"/>
    </row>
    <row r="53" spans="2:7" ht="13.5" customHeight="1" x14ac:dyDescent="0.35">
      <c r="B53" s="10"/>
      <c r="C53" s="4"/>
      <c r="D53" s="5" t="s">
        <v>17</v>
      </c>
      <c r="E53" s="5" t="s">
        <v>19</v>
      </c>
      <c r="F53" s="5">
        <v>222</v>
      </c>
      <c r="G53" s="5" t="s">
        <v>9</v>
      </c>
    </row>
    <row r="54" spans="2:7" ht="13.5" customHeight="1" x14ac:dyDescent="0.35">
      <c r="B54" s="10" t="s">
        <v>154</v>
      </c>
      <c r="C54" s="4">
        <v>0.72675925925925922</v>
      </c>
      <c r="D54" s="5" t="s">
        <v>18</v>
      </c>
      <c r="E54" s="5" t="s">
        <v>18</v>
      </c>
      <c r="F54" s="5"/>
      <c r="G54" s="5"/>
    </row>
    <row r="55" spans="2:7" ht="13.5" customHeight="1" x14ac:dyDescent="0.35">
      <c r="B55" s="10"/>
      <c r="C55" s="4"/>
      <c r="D55" s="5" t="s">
        <v>19</v>
      </c>
      <c r="E55" s="5" t="s">
        <v>20</v>
      </c>
      <c r="F55" s="5">
        <v>120</v>
      </c>
      <c r="G55" s="5" t="s">
        <v>9</v>
      </c>
    </row>
    <row r="56" spans="2:7" ht="13.5" customHeight="1" x14ac:dyDescent="0.35">
      <c r="B56" s="10" t="s">
        <v>154</v>
      </c>
      <c r="C56" s="4">
        <v>0.7281481481481481</v>
      </c>
      <c r="D56" s="5" t="s">
        <v>18</v>
      </c>
      <c r="E56" s="5" t="s">
        <v>18</v>
      </c>
      <c r="F56" s="5"/>
      <c r="G56" s="5"/>
    </row>
    <row r="57" spans="2:7" ht="13.5" customHeight="1" x14ac:dyDescent="0.35">
      <c r="B57" s="10"/>
      <c r="C57" s="4"/>
      <c r="D57" s="5" t="s">
        <v>20</v>
      </c>
      <c r="E57" s="5" t="s">
        <v>21</v>
      </c>
      <c r="F57" s="5">
        <v>172</v>
      </c>
      <c r="G57" s="5" t="s">
        <v>9</v>
      </c>
    </row>
    <row r="58" spans="2:7" ht="13.5" customHeight="1" x14ac:dyDescent="0.35">
      <c r="B58" s="10" t="s">
        <v>154</v>
      </c>
      <c r="C58" s="4">
        <v>0.73013888888888889</v>
      </c>
      <c r="D58" s="5" t="s">
        <v>18</v>
      </c>
      <c r="E58" s="5" t="s">
        <v>22</v>
      </c>
      <c r="F58" s="5"/>
      <c r="G58" s="5"/>
    </row>
    <row r="59" spans="2:7" ht="13.5" customHeight="1" x14ac:dyDescent="0.35">
      <c r="B59" s="10"/>
      <c r="C59" s="4"/>
      <c r="D59" s="5" t="s">
        <v>21</v>
      </c>
      <c r="E59" s="5" t="s">
        <v>23</v>
      </c>
      <c r="F59" s="5">
        <v>192</v>
      </c>
      <c r="G59" s="5" t="s">
        <v>9</v>
      </c>
    </row>
    <row r="60" spans="2:7" ht="13.5" customHeight="1" x14ac:dyDescent="0.35">
      <c r="B60" s="10" t="s">
        <v>154</v>
      </c>
      <c r="C60" s="4">
        <v>0.73236111111111113</v>
      </c>
      <c r="D60" s="5" t="s">
        <v>22</v>
      </c>
      <c r="E60" s="5" t="s">
        <v>22</v>
      </c>
      <c r="F60" s="5"/>
      <c r="G60" s="5"/>
    </row>
    <row r="61" spans="2:7" ht="13.5" customHeight="1" x14ac:dyDescent="0.35">
      <c r="B61" s="10"/>
      <c r="C61" s="4"/>
      <c r="D61" s="5" t="s">
        <v>23</v>
      </c>
      <c r="E61" s="5" t="s">
        <v>24</v>
      </c>
      <c r="F61" s="5">
        <v>212</v>
      </c>
      <c r="G61" s="5" t="s">
        <v>9</v>
      </c>
    </row>
    <row r="62" spans="2:7" ht="13.5" customHeight="1" x14ac:dyDescent="0.35">
      <c r="B62" s="10" t="s">
        <v>154</v>
      </c>
      <c r="C62" s="4">
        <v>0.73481481481481481</v>
      </c>
      <c r="D62" s="5" t="s">
        <v>22</v>
      </c>
      <c r="E62" s="5" t="s">
        <v>25</v>
      </c>
      <c r="F62" s="5"/>
      <c r="G62" s="5"/>
    </row>
    <row r="63" spans="2:7" ht="13.5" customHeight="1" x14ac:dyDescent="0.35">
      <c r="B63" s="10"/>
      <c r="C63" s="4"/>
      <c r="D63" s="5" t="s">
        <v>24</v>
      </c>
      <c r="E63" s="5" t="s">
        <v>26</v>
      </c>
      <c r="F63" s="5">
        <v>122</v>
      </c>
      <c r="G63" s="5" t="s">
        <v>9</v>
      </c>
    </row>
    <row r="64" spans="2:7" ht="13.5" customHeight="1" x14ac:dyDescent="0.35">
      <c r="B64" s="10" t="s">
        <v>154</v>
      </c>
      <c r="C64" s="4">
        <v>0.73622685185185188</v>
      </c>
      <c r="D64" s="5" t="s">
        <v>25</v>
      </c>
      <c r="E64" s="5" t="s">
        <v>27</v>
      </c>
      <c r="F64" s="5"/>
      <c r="G64" s="5"/>
    </row>
    <row r="65" spans="2:7" ht="13.5" customHeight="1" x14ac:dyDescent="0.35">
      <c r="B65" s="10"/>
      <c r="C65" s="4"/>
      <c r="D65" s="5" t="s">
        <v>26</v>
      </c>
      <c r="E65" s="5" t="s">
        <v>28</v>
      </c>
      <c r="F65" s="5">
        <v>300</v>
      </c>
      <c r="G65" s="5" t="s">
        <v>9</v>
      </c>
    </row>
    <row r="66" spans="2:7" ht="13.5" customHeight="1" x14ac:dyDescent="0.35">
      <c r="B66" s="10" t="s">
        <v>154</v>
      </c>
      <c r="C66" s="4">
        <v>0.73969907407407409</v>
      </c>
      <c r="D66" s="5" t="s">
        <v>27</v>
      </c>
      <c r="E66" s="5" t="s">
        <v>29</v>
      </c>
      <c r="F66" s="5"/>
      <c r="G66" s="5"/>
    </row>
    <row r="67" spans="2:7" ht="13.5" customHeight="1" x14ac:dyDescent="0.35">
      <c r="B67" s="10"/>
      <c r="C67" s="4"/>
      <c r="D67" s="5" t="s">
        <v>28</v>
      </c>
      <c r="E67" s="5" t="s">
        <v>30</v>
      </c>
      <c r="F67" s="5">
        <v>154</v>
      </c>
      <c r="G67" s="5" t="s">
        <v>9</v>
      </c>
    </row>
    <row r="68" spans="2:7" ht="13.5" customHeight="1" x14ac:dyDescent="0.35">
      <c r="B68" s="10" t="s">
        <v>154</v>
      </c>
      <c r="C68" s="4">
        <v>0.74148148148148152</v>
      </c>
      <c r="D68" s="5" t="s">
        <v>29</v>
      </c>
      <c r="E68" s="5" t="s">
        <v>31</v>
      </c>
      <c r="F68" s="5"/>
      <c r="G68" s="5"/>
    </row>
    <row r="69" spans="2:7" ht="13.5" customHeight="1" x14ac:dyDescent="0.35">
      <c r="B69" s="10"/>
      <c r="C69" s="4"/>
      <c r="D69" s="5" t="s">
        <v>30</v>
      </c>
      <c r="E69" s="5" t="s">
        <v>32</v>
      </c>
      <c r="F69" s="5">
        <v>142</v>
      </c>
      <c r="G69" s="5" t="s">
        <v>9</v>
      </c>
    </row>
    <row r="70" spans="2:7" ht="13.5" customHeight="1" x14ac:dyDescent="0.35">
      <c r="B70" s="10" t="s">
        <v>154</v>
      </c>
      <c r="C70" s="4">
        <v>0.74312500000000004</v>
      </c>
      <c r="D70" s="5" t="s">
        <v>31</v>
      </c>
      <c r="E70" s="5" t="s">
        <v>33</v>
      </c>
      <c r="F70" s="5"/>
      <c r="G70" s="5"/>
    </row>
    <row r="71" spans="2:7" ht="13.5" customHeight="1" x14ac:dyDescent="0.35">
      <c r="B71" s="10"/>
      <c r="C71" s="4"/>
      <c r="D71" s="5" t="s">
        <v>32</v>
      </c>
      <c r="E71" s="5" t="s">
        <v>34</v>
      </c>
      <c r="F71" s="5">
        <v>164</v>
      </c>
      <c r="G71" s="5" t="s">
        <v>9</v>
      </c>
    </row>
    <row r="72" spans="2:7" ht="13.5" customHeight="1" x14ac:dyDescent="0.35">
      <c r="B72" s="10" t="s">
        <v>154</v>
      </c>
      <c r="C72" s="4">
        <v>0.74502314814814818</v>
      </c>
      <c r="D72" s="50"/>
      <c r="E72" s="50"/>
      <c r="F72" s="5"/>
      <c r="G72" s="5"/>
    </row>
    <row r="73" spans="2:7" ht="13.5" customHeight="1" x14ac:dyDescent="0.35">
      <c r="D73" s="51" t="s">
        <v>171</v>
      </c>
      <c r="E73" s="52"/>
      <c r="F73" s="2">
        <f>SUM(F45:F71)</f>
        <v>2570</v>
      </c>
      <c r="G73" s="5"/>
    </row>
    <row r="74" spans="2:7" ht="13.5" customHeight="1" x14ac:dyDescent="0.35">
      <c r="D74" s="46" t="s">
        <v>172</v>
      </c>
      <c r="E74" s="47"/>
      <c r="F74" s="6">
        <f>+F73/60</f>
        <v>42.833333333333336</v>
      </c>
      <c r="G74" s="5"/>
    </row>
    <row r="75" spans="2:7" ht="13.5" customHeight="1" x14ac:dyDescent="0.35">
      <c r="D75" s="46" t="s">
        <v>174</v>
      </c>
      <c r="E75" s="46"/>
      <c r="F75" s="6">
        <f>+AVERAGE(F45:F71)/60</f>
        <v>3.0595238095238098</v>
      </c>
      <c r="G75" s="5"/>
    </row>
    <row r="76" spans="2:7" ht="6" customHeight="1" x14ac:dyDescent="0.35">
      <c r="B76" s="15"/>
      <c r="C76" s="15"/>
      <c r="D76" s="15"/>
      <c r="E76" s="15"/>
      <c r="F76" s="18"/>
      <c r="G76" s="19"/>
    </row>
    <row r="78" spans="2:7" x14ac:dyDescent="0.35">
      <c r="B78" s="44" t="s">
        <v>175</v>
      </c>
      <c r="C78" s="44"/>
      <c r="D78" s="44"/>
      <c r="E78" s="44"/>
      <c r="F78" s="44"/>
      <c r="G78" s="44"/>
    </row>
    <row r="79" spans="2:7" ht="10" thickBot="1" x14ac:dyDescent="0.4">
      <c r="B79" s="45"/>
      <c r="C79" s="45"/>
      <c r="D79" s="45"/>
      <c r="E79" s="45"/>
      <c r="F79" s="45"/>
      <c r="G79" s="45"/>
    </row>
    <row r="80" spans="2:7" ht="12.5" customHeight="1" thickTop="1" thickBot="1" x14ac:dyDescent="0.4">
      <c r="B80" s="9" t="s">
        <v>0</v>
      </c>
      <c r="C80" s="48" t="s">
        <v>1</v>
      </c>
      <c r="D80" s="48"/>
      <c r="E80" s="9" t="s">
        <v>2</v>
      </c>
      <c r="F80" s="49">
        <v>45430</v>
      </c>
      <c r="G80" s="48"/>
    </row>
    <row r="81" spans="2:7" ht="16" customHeight="1" thickTop="1" thickBot="1" x14ac:dyDescent="0.4">
      <c r="B81" s="20" t="s">
        <v>3</v>
      </c>
      <c r="C81" s="9" t="s">
        <v>4</v>
      </c>
      <c r="D81" s="9" t="s">
        <v>5</v>
      </c>
      <c r="E81" s="9" t="s">
        <v>6</v>
      </c>
      <c r="F81" s="53" t="s">
        <v>7</v>
      </c>
      <c r="G81" s="53"/>
    </row>
    <row r="82" spans="2:7" ht="15" customHeight="1" thickTop="1" x14ac:dyDescent="0.35">
      <c r="B82" s="10" t="s">
        <v>155</v>
      </c>
      <c r="C82" s="4">
        <v>0.3611111111111111</v>
      </c>
      <c r="D82" s="50" t="s">
        <v>8</v>
      </c>
      <c r="E82" s="50"/>
      <c r="F82" s="5">
        <v>162</v>
      </c>
      <c r="G82" s="5" t="s">
        <v>9</v>
      </c>
    </row>
    <row r="83" spans="2:7" ht="15" customHeight="1" x14ac:dyDescent="0.35">
      <c r="B83" s="10" t="s">
        <v>155</v>
      </c>
      <c r="C83" s="4">
        <v>0.36298611111111112</v>
      </c>
      <c r="D83" s="5" t="s">
        <v>10</v>
      </c>
      <c r="E83" s="5" t="s">
        <v>11</v>
      </c>
      <c r="F83" s="5"/>
      <c r="G83" s="5"/>
    </row>
    <row r="84" spans="2:7" ht="15" customHeight="1" x14ac:dyDescent="0.35">
      <c r="B84" s="10"/>
      <c r="C84" s="4"/>
      <c r="D84" s="5" t="s">
        <v>12</v>
      </c>
      <c r="E84" s="5" t="s">
        <v>13</v>
      </c>
      <c r="F84" s="5">
        <v>144</v>
      </c>
      <c r="G84" s="5" t="s">
        <v>9</v>
      </c>
    </row>
    <row r="85" spans="2:7" ht="15" customHeight="1" x14ac:dyDescent="0.35">
      <c r="B85" s="10" t="s">
        <v>155</v>
      </c>
      <c r="C85" s="4">
        <v>0.36465277777777777</v>
      </c>
      <c r="D85" s="5" t="s">
        <v>11</v>
      </c>
      <c r="E85" s="5" t="s">
        <v>14</v>
      </c>
      <c r="F85" s="5"/>
      <c r="G85" s="5"/>
    </row>
    <row r="86" spans="2:7" ht="15" customHeight="1" x14ac:dyDescent="0.35">
      <c r="B86" s="10"/>
      <c r="C86" s="4"/>
      <c r="D86" s="5" t="s">
        <v>13</v>
      </c>
      <c r="E86" s="5" t="s">
        <v>15</v>
      </c>
      <c r="F86" s="5">
        <v>128</v>
      </c>
      <c r="G86" s="5" t="s">
        <v>9</v>
      </c>
    </row>
    <row r="87" spans="2:7" ht="15" customHeight="1" x14ac:dyDescent="0.35">
      <c r="B87" s="10" t="s">
        <v>155</v>
      </c>
      <c r="C87" s="4">
        <v>0.36613425925925924</v>
      </c>
      <c r="D87" s="5" t="s">
        <v>14</v>
      </c>
      <c r="E87" s="5" t="s">
        <v>16</v>
      </c>
      <c r="F87" s="5"/>
      <c r="G87" s="5"/>
    </row>
    <row r="88" spans="2:7" ht="15" customHeight="1" x14ac:dyDescent="0.35">
      <c r="B88" s="10"/>
      <c r="C88" s="4"/>
      <c r="D88" s="5" t="s">
        <v>15</v>
      </c>
      <c r="E88" s="5" t="s">
        <v>17</v>
      </c>
      <c r="F88" s="5">
        <v>92</v>
      </c>
      <c r="G88" s="5" t="s">
        <v>9</v>
      </c>
    </row>
    <row r="89" spans="2:7" ht="15" customHeight="1" x14ac:dyDescent="0.35">
      <c r="B89" s="10" t="s">
        <v>155</v>
      </c>
      <c r="C89" s="4">
        <v>0.36719907407407409</v>
      </c>
      <c r="D89" s="5" t="s">
        <v>16</v>
      </c>
      <c r="E89" s="5" t="s">
        <v>18</v>
      </c>
      <c r="F89" s="5"/>
      <c r="G89" s="5"/>
    </row>
    <row r="90" spans="2:7" ht="15" customHeight="1" x14ac:dyDescent="0.35">
      <c r="B90" s="10"/>
      <c r="C90" s="4"/>
      <c r="D90" s="5" t="s">
        <v>17</v>
      </c>
      <c r="E90" s="5" t="s">
        <v>19</v>
      </c>
      <c r="F90" s="5">
        <v>102</v>
      </c>
      <c r="G90" s="5" t="s">
        <v>9</v>
      </c>
    </row>
    <row r="91" spans="2:7" ht="15" customHeight="1" x14ac:dyDescent="0.35">
      <c r="B91" s="10" t="s">
        <v>155</v>
      </c>
      <c r="C91" s="4">
        <v>0.36837962962962961</v>
      </c>
      <c r="D91" s="5" t="s">
        <v>18</v>
      </c>
      <c r="E91" s="5" t="s">
        <v>18</v>
      </c>
      <c r="F91" s="5"/>
      <c r="G91" s="5"/>
    </row>
    <row r="92" spans="2:7" ht="15" customHeight="1" x14ac:dyDescent="0.35">
      <c r="B92" s="10"/>
      <c r="C92" s="4"/>
      <c r="D92" s="5" t="s">
        <v>19</v>
      </c>
      <c r="E92" s="5" t="s">
        <v>20</v>
      </c>
      <c r="F92" s="5">
        <v>134</v>
      </c>
      <c r="G92" s="5" t="s">
        <v>9</v>
      </c>
    </row>
    <row r="93" spans="2:7" ht="15" customHeight="1" x14ac:dyDescent="0.35">
      <c r="B93" s="10" t="s">
        <v>155</v>
      </c>
      <c r="C93" s="4">
        <v>0.36993055555555554</v>
      </c>
      <c r="D93" s="5" t="s">
        <v>18</v>
      </c>
      <c r="E93" s="5" t="s">
        <v>18</v>
      </c>
      <c r="F93" s="5"/>
      <c r="G93" s="5"/>
    </row>
    <row r="94" spans="2:7" ht="15" customHeight="1" x14ac:dyDescent="0.35">
      <c r="B94" s="10"/>
      <c r="C94" s="4"/>
      <c r="D94" s="5" t="s">
        <v>20</v>
      </c>
      <c r="E94" s="5" t="s">
        <v>21</v>
      </c>
      <c r="F94" s="5">
        <v>194</v>
      </c>
      <c r="G94" s="5" t="s">
        <v>9</v>
      </c>
    </row>
    <row r="95" spans="2:7" ht="15" customHeight="1" x14ac:dyDescent="0.35">
      <c r="B95" s="10" t="s">
        <v>155</v>
      </c>
      <c r="C95" s="4">
        <v>0.37217592592592591</v>
      </c>
      <c r="D95" s="5" t="s">
        <v>18</v>
      </c>
      <c r="E95" s="5" t="s">
        <v>22</v>
      </c>
      <c r="F95" s="5"/>
      <c r="G95" s="5"/>
    </row>
    <row r="96" spans="2:7" ht="15" customHeight="1" x14ac:dyDescent="0.35">
      <c r="B96" s="10"/>
      <c r="C96" s="4"/>
      <c r="D96" s="5" t="s">
        <v>21</v>
      </c>
      <c r="E96" s="5" t="s">
        <v>23</v>
      </c>
      <c r="F96" s="5">
        <v>234</v>
      </c>
      <c r="G96" s="5" t="s">
        <v>9</v>
      </c>
    </row>
    <row r="97" spans="2:7" ht="15" customHeight="1" x14ac:dyDescent="0.35">
      <c r="B97" s="10" t="s">
        <v>155</v>
      </c>
      <c r="C97" s="4">
        <v>0.37488425925925928</v>
      </c>
      <c r="D97" s="5" t="s">
        <v>22</v>
      </c>
      <c r="E97" s="5" t="s">
        <v>22</v>
      </c>
      <c r="F97" s="5"/>
      <c r="G97" s="5"/>
    </row>
    <row r="98" spans="2:7" ht="15" customHeight="1" x14ac:dyDescent="0.35">
      <c r="B98" s="10"/>
      <c r="C98" s="4"/>
      <c r="D98" s="5" t="s">
        <v>23</v>
      </c>
      <c r="E98" s="5" t="s">
        <v>24</v>
      </c>
      <c r="F98" s="5">
        <v>196</v>
      </c>
      <c r="G98" s="5" t="s">
        <v>9</v>
      </c>
    </row>
    <row r="99" spans="2:7" ht="15" customHeight="1" x14ac:dyDescent="0.35">
      <c r="B99" s="10" t="s">
        <v>155</v>
      </c>
      <c r="C99" s="4">
        <v>0.37715277777777778</v>
      </c>
      <c r="D99" s="5" t="s">
        <v>22</v>
      </c>
      <c r="E99" s="5" t="s">
        <v>25</v>
      </c>
      <c r="F99" s="5"/>
      <c r="G99" s="5"/>
    </row>
    <row r="100" spans="2:7" ht="15" customHeight="1" x14ac:dyDescent="0.35">
      <c r="B100" s="10"/>
      <c r="C100" s="4"/>
      <c r="D100" s="5" t="s">
        <v>24</v>
      </c>
      <c r="E100" s="5" t="s">
        <v>26</v>
      </c>
      <c r="F100" s="5">
        <v>144</v>
      </c>
      <c r="G100" s="5" t="s">
        <v>9</v>
      </c>
    </row>
    <row r="101" spans="2:7" ht="15" customHeight="1" x14ac:dyDescent="0.35">
      <c r="B101" s="10" t="s">
        <v>155</v>
      </c>
      <c r="C101" s="4">
        <v>0.37881944444444443</v>
      </c>
      <c r="D101" s="5" t="s">
        <v>25</v>
      </c>
      <c r="E101" s="5" t="s">
        <v>27</v>
      </c>
      <c r="F101" s="5"/>
      <c r="G101" s="5"/>
    </row>
    <row r="102" spans="2:7" ht="15" customHeight="1" x14ac:dyDescent="0.35">
      <c r="B102" s="10"/>
      <c r="C102" s="4"/>
      <c r="D102" s="5" t="s">
        <v>26</v>
      </c>
      <c r="E102" s="5" t="s">
        <v>28</v>
      </c>
      <c r="F102" s="5">
        <v>70</v>
      </c>
      <c r="G102" s="5" t="s">
        <v>9</v>
      </c>
    </row>
    <row r="103" spans="2:7" ht="15" customHeight="1" x14ac:dyDescent="0.35">
      <c r="B103" s="10" t="s">
        <v>155</v>
      </c>
      <c r="C103" s="4">
        <v>0.37962962962962965</v>
      </c>
      <c r="D103" s="5" t="s">
        <v>27</v>
      </c>
      <c r="E103" s="5" t="s">
        <v>29</v>
      </c>
      <c r="F103" s="5"/>
      <c r="G103" s="5"/>
    </row>
    <row r="104" spans="2:7" ht="15" customHeight="1" x14ac:dyDescent="0.35">
      <c r="B104" s="10"/>
      <c r="C104" s="4"/>
      <c r="D104" s="5" t="s">
        <v>28</v>
      </c>
      <c r="E104" s="5" t="s">
        <v>30</v>
      </c>
      <c r="F104" s="5">
        <v>352</v>
      </c>
      <c r="G104" s="5" t="s">
        <v>9</v>
      </c>
    </row>
    <row r="105" spans="2:7" ht="15" customHeight="1" x14ac:dyDescent="0.35">
      <c r="B105" s="10" t="s">
        <v>155</v>
      </c>
      <c r="C105" s="4">
        <v>0.38370370370370371</v>
      </c>
      <c r="D105" s="5" t="s">
        <v>29</v>
      </c>
      <c r="E105" s="5" t="s">
        <v>31</v>
      </c>
      <c r="F105" s="5"/>
      <c r="G105" s="5"/>
    </row>
    <row r="106" spans="2:7" ht="15" customHeight="1" x14ac:dyDescent="0.35">
      <c r="B106" s="10"/>
      <c r="C106" s="4"/>
      <c r="D106" s="5" t="s">
        <v>30</v>
      </c>
      <c r="E106" s="5" t="s">
        <v>32</v>
      </c>
      <c r="F106" s="5">
        <v>152</v>
      </c>
      <c r="G106" s="5" t="s">
        <v>9</v>
      </c>
    </row>
    <row r="107" spans="2:7" ht="15" customHeight="1" x14ac:dyDescent="0.35">
      <c r="B107" s="10" t="s">
        <v>155</v>
      </c>
      <c r="C107" s="4">
        <v>0.38546296296296295</v>
      </c>
      <c r="D107" s="5" t="s">
        <v>31</v>
      </c>
      <c r="E107" s="5" t="s">
        <v>33</v>
      </c>
      <c r="F107" s="5"/>
      <c r="G107" s="5"/>
    </row>
    <row r="108" spans="2:7" ht="15" customHeight="1" x14ac:dyDescent="0.35">
      <c r="B108" s="10"/>
      <c r="C108" s="4"/>
      <c r="D108" s="5" t="s">
        <v>32</v>
      </c>
      <c r="E108" s="5" t="s">
        <v>34</v>
      </c>
      <c r="F108" s="5">
        <v>94</v>
      </c>
      <c r="G108" s="5" t="s">
        <v>9</v>
      </c>
    </row>
    <row r="109" spans="2:7" ht="15" customHeight="1" x14ac:dyDescent="0.35">
      <c r="B109" s="10" t="s">
        <v>155</v>
      </c>
      <c r="C109" s="4">
        <v>0.38655092592592594</v>
      </c>
      <c r="D109" s="50"/>
      <c r="E109" s="50"/>
      <c r="F109" s="5"/>
      <c r="G109" s="5"/>
    </row>
    <row r="110" spans="2:7" ht="15" customHeight="1" x14ac:dyDescent="0.35">
      <c r="D110" s="51" t="s">
        <v>171</v>
      </c>
      <c r="E110" s="52"/>
      <c r="F110" s="2">
        <f>SUM(F82:F108)</f>
        <v>2198</v>
      </c>
      <c r="G110" s="5"/>
    </row>
    <row r="111" spans="2:7" ht="15" customHeight="1" x14ac:dyDescent="0.35">
      <c r="D111" s="46" t="s">
        <v>172</v>
      </c>
      <c r="E111" s="47"/>
      <c r="F111" s="6">
        <f>+F110/60</f>
        <v>36.633333333333333</v>
      </c>
      <c r="G111" s="5"/>
    </row>
    <row r="112" spans="2:7" ht="15" customHeight="1" x14ac:dyDescent="0.35">
      <c r="D112" s="46" t="s">
        <v>174</v>
      </c>
      <c r="E112" s="46"/>
      <c r="F112" s="6">
        <f>+AVERAGE(F82:F108)/60</f>
        <v>2.6166666666666667</v>
      </c>
      <c r="G112" s="5"/>
    </row>
    <row r="113" spans="2:7" ht="5.5" customHeight="1" x14ac:dyDescent="0.35">
      <c r="B113" s="15"/>
      <c r="C113" s="15"/>
      <c r="D113" s="15"/>
      <c r="E113" s="15"/>
      <c r="F113" s="18"/>
      <c r="G113" s="19"/>
    </row>
    <row r="114" spans="2:7" ht="15" customHeight="1" x14ac:dyDescent="0.35">
      <c r="B114" s="8"/>
      <c r="C114" s="8"/>
      <c r="D114" s="8"/>
      <c r="E114" s="8"/>
      <c r="F114" s="8"/>
      <c r="G114" s="8"/>
    </row>
    <row r="115" spans="2:7" ht="11.5" customHeight="1" x14ac:dyDescent="0.35">
      <c r="B115" s="44" t="s">
        <v>175</v>
      </c>
      <c r="C115" s="44"/>
      <c r="D115" s="44"/>
      <c r="E115" s="44"/>
      <c r="F115" s="44"/>
      <c r="G115" s="44"/>
    </row>
    <row r="116" spans="2:7" ht="9.5" customHeight="1" thickBot="1" x14ac:dyDescent="0.4">
      <c r="B116" s="45"/>
      <c r="C116" s="45"/>
      <c r="D116" s="45"/>
      <c r="E116" s="45"/>
      <c r="F116" s="45"/>
      <c r="G116" s="45"/>
    </row>
    <row r="117" spans="2:7" ht="12" customHeight="1" thickTop="1" thickBot="1" x14ac:dyDescent="0.4">
      <c r="B117" s="9" t="s">
        <v>0</v>
      </c>
      <c r="C117" s="48" t="s">
        <v>1</v>
      </c>
      <c r="D117" s="48"/>
      <c r="E117" s="9" t="s">
        <v>2</v>
      </c>
      <c r="F117" s="49">
        <v>45434</v>
      </c>
      <c r="G117" s="48"/>
    </row>
    <row r="118" spans="2:7" ht="17.25" customHeight="1" thickTop="1" thickBot="1" x14ac:dyDescent="0.4">
      <c r="B118" s="20" t="s">
        <v>3</v>
      </c>
      <c r="C118" s="9" t="s">
        <v>4</v>
      </c>
      <c r="D118" s="9" t="s">
        <v>5</v>
      </c>
      <c r="E118" s="9" t="s">
        <v>6</v>
      </c>
      <c r="F118" s="53" t="s">
        <v>7</v>
      </c>
      <c r="G118" s="53"/>
    </row>
    <row r="119" spans="2:7" ht="15" customHeight="1" thickTop="1" x14ac:dyDescent="0.35">
      <c r="B119" s="10" t="s">
        <v>156</v>
      </c>
      <c r="C119" s="4">
        <v>0.71875</v>
      </c>
      <c r="D119" s="50" t="s">
        <v>8</v>
      </c>
      <c r="E119" s="50"/>
      <c r="F119" s="5">
        <v>110</v>
      </c>
      <c r="G119" s="5" t="s">
        <v>9</v>
      </c>
    </row>
    <row r="120" spans="2:7" ht="15" customHeight="1" x14ac:dyDescent="0.35">
      <c r="B120" s="10" t="s">
        <v>156</v>
      </c>
      <c r="C120" s="4">
        <v>0.72002314814814816</v>
      </c>
      <c r="D120" s="5" t="s">
        <v>10</v>
      </c>
      <c r="E120" s="5" t="s">
        <v>11</v>
      </c>
      <c r="F120" s="5"/>
      <c r="G120" s="5"/>
    </row>
    <row r="121" spans="2:7" ht="15" customHeight="1" x14ac:dyDescent="0.35">
      <c r="B121" s="10"/>
      <c r="C121" s="4"/>
      <c r="D121" s="5" t="s">
        <v>12</v>
      </c>
      <c r="E121" s="5" t="s">
        <v>13</v>
      </c>
      <c r="F121" s="5">
        <v>180</v>
      </c>
      <c r="G121" s="5" t="s">
        <v>9</v>
      </c>
    </row>
    <row r="122" spans="2:7" ht="15" customHeight="1" x14ac:dyDescent="0.35">
      <c r="B122" s="10" t="s">
        <v>156</v>
      </c>
      <c r="C122" s="4">
        <v>0.72210648148148149</v>
      </c>
      <c r="D122" s="5" t="s">
        <v>11</v>
      </c>
      <c r="E122" s="5" t="s">
        <v>14</v>
      </c>
      <c r="F122" s="5"/>
      <c r="G122" s="5"/>
    </row>
    <row r="123" spans="2:7" ht="15" customHeight="1" x14ac:dyDescent="0.35">
      <c r="B123" s="10"/>
      <c r="C123" s="4"/>
      <c r="D123" s="5" t="s">
        <v>13</v>
      </c>
      <c r="E123" s="5" t="s">
        <v>15</v>
      </c>
      <c r="F123" s="5">
        <v>70</v>
      </c>
      <c r="G123" s="5" t="s">
        <v>9</v>
      </c>
    </row>
    <row r="124" spans="2:7" ht="15" customHeight="1" x14ac:dyDescent="0.35">
      <c r="B124" s="10" t="s">
        <v>156</v>
      </c>
      <c r="C124" s="4">
        <v>0.72303240740740737</v>
      </c>
      <c r="D124" s="5" t="s">
        <v>14</v>
      </c>
      <c r="E124" s="5" t="s">
        <v>16</v>
      </c>
      <c r="F124" s="5"/>
      <c r="G124" s="5"/>
    </row>
    <row r="125" spans="2:7" ht="15" customHeight="1" x14ac:dyDescent="0.35">
      <c r="B125" s="10"/>
      <c r="C125" s="4"/>
      <c r="D125" s="5" t="s">
        <v>15</v>
      </c>
      <c r="E125" s="5" t="s">
        <v>17</v>
      </c>
      <c r="F125" s="5">
        <v>210</v>
      </c>
      <c r="G125" s="5" t="s">
        <v>9</v>
      </c>
    </row>
    <row r="126" spans="2:7" ht="15" customHeight="1" x14ac:dyDescent="0.35">
      <c r="B126" s="10" t="s">
        <v>156</v>
      </c>
      <c r="C126" s="4">
        <v>0.72546296296296298</v>
      </c>
      <c r="D126" s="5" t="s">
        <v>16</v>
      </c>
      <c r="E126" s="5" t="s">
        <v>18</v>
      </c>
      <c r="F126" s="5"/>
      <c r="G126" s="5"/>
    </row>
    <row r="127" spans="2:7" ht="15" customHeight="1" x14ac:dyDescent="0.35">
      <c r="B127" s="10"/>
      <c r="C127" s="4"/>
      <c r="D127" s="5" t="s">
        <v>17</v>
      </c>
      <c r="E127" s="5" t="s">
        <v>19</v>
      </c>
      <c r="F127" s="5">
        <v>150</v>
      </c>
      <c r="G127" s="5" t="s">
        <v>9</v>
      </c>
    </row>
    <row r="128" spans="2:7" ht="15" customHeight="1" x14ac:dyDescent="0.35">
      <c r="B128" s="10" t="s">
        <v>156</v>
      </c>
      <c r="C128" s="4">
        <v>0.72719907407407403</v>
      </c>
      <c r="D128" s="5" t="s">
        <v>18</v>
      </c>
      <c r="E128" s="5" t="s">
        <v>18</v>
      </c>
      <c r="F128" s="5"/>
      <c r="G128" s="5"/>
    </row>
    <row r="129" spans="2:7" ht="15" customHeight="1" x14ac:dyDescent="0.35">
      <c r="B129" s="10"/>
      <c r="C129" s="4"/>
      <c r="D129" s="5" t="s">
        <v>19</v>
      </c>
      <c r="E129" s="5" t="s">
        <v>20</v>
      </c>
      <c r="F129" s="5">
        <v>130</v>
      </c>
      <c r="G129" s="5" t="s">
        <v>9</v>
      </c>
    </row>
    <row r="130" spans="2:7" ht="15" customHeight="1" x14ac:dyDescent="0.35">
      <c r="B130" s="10" t="s">
        <v>156</v>
      </c>
      <c r="C130" s="4">
        <v>0.72870370370370374</v>
      </c>
      <c r="D130" s="5" t="s">
        <v>18</v>
      </c>
      <c r="E130" s="5" t="s">
        <v>18</v>
      </c>
      <c r="F130" s="5"/>
      <c r="G130" s="5"/>
    </row>
    <row r="131" spans="2:7" ht="15" customHeight="1" x14ac:dyDescent="0.35">
      <c r="B131" s="10"/>
      <c r="C131" s="4"/>
      <c r="D131" s="5" t="s">
        <v>20</v>
      </c>
      <c r="E131" s="5" t="s">
        <v>21</v>
      </c>
      <c r="F131" s="5">
        <v>160</v>
      </c>
      <c r="G131" s="5" t="s">
        <v>9</v>
      </c>
    </row>
    <row r="132" spans="2:7" ht="15" customHeight="1" x14ac:dyDescent="0.35">
      <c r="B132" s="10" t="s">
        <v>156</v>
      </c>
      <c r="C132" s="4">
        <v>0.73055555555555551</v>
      </c>
      <c r="D132" s="5" t="s">
        <v>18</v>
      </c>
      <c r="E132" s="5" t="s">
        <v>22</v>
      </c>
      <c r="F132" s="5"/>
      <c r="G132" s="5"/>
    </row>
    <row r="133" spans="2:7" ht="15" customHeight="1" x14ac:dyDescent="0.35">
      <c r="B133" s="10"/>
      <c r="C133" s="4"/>
      <c r="D133" s="5" t="s">
        <v>21</v>
      </c>
      <c r="E133" s="5" t="s">
        <v>23</v>
      </c>
      <c r="F133" s="5">
        <v>200</v>
      </c>
      <c r="G133" s="5" t="s">
        <v>9</v>
      </c>
    </row>
    <row r="134" spans="2:7" ht="15" customHeight="1" x14ac:dyDescent="0.35">
      <c r="B134" s="10" t="s">
        <v>156</v>
      </c>
      <c r="C134" s="4">
        <v>0.73287037037037039</v>
      </c>
      <c r="D134" s="5" t="s">
        <v>22</v>
      </c>
      <c r="E134" s="5" t="s">
        <v>22</v>
      </c>
      <c r="F134" s="5"/>
      <c r="G134" s="5"/>
    </row>
    <row r="135" spans="2:7" ht="15" customHeight="1" x14ac:dyDescent="0.35">
      <c r="B135" s="10"/>
      <c r="C135" s="4"/>
      <c r="D135" s="5" t="s">
        <v>23</v>
      </c>
      <c r="E135" s="5" t="s">
        <v>24</v>
      </c>
      <c r="F135" s="5">
        <v>100</v>
      </c>
      <c r="G135" s="5" t="s">
        <v>9</v>
      </c>
    </row>
    <row r="136" spans="2:7" ht="15" customHeight="1" x14ac:dyDescent="0.35">
      <c r="B136" s="10" t="s">
        <v>156</v>
      </c>
      <c r="C136" s="4">
        <v>0.73402777777777772</v>
      </c>
      <c r="D136" s="5" t="s">
        <v>22</v>
      </c>
      <c r="E136" s="5" t="s">
        <v>25</v>
      </c>
      <c r="F136" s="5"/>
      <c r="G136" s="5"/>
    </row>
    <row r="137" spans="2:7" ht="15" customHeight="1" x14ac:dyDescent="0.35">
      <c r="B137" s="10"/>
      <c r="C137" s="4"/>
      <c r="D137" s="5" t="s">
        <v>24</v>
      </c>
      <c r="E137" s="5" t="s">
        <v>26</v>
      </c>
      <c r="F137" s="5">
        <v>130</v>
      </c>
      <c r="G137" s="5" t="s">
        <v>9</v>
      </c>
    </row>
    <row r="138" spans="2:7" ht="15" customHeight="1" x14ac:dyDescent="0.35">
      <c r="B138" s="10" t="s">
        <v>156</v>
      </c>
      <c r="C138" s="4">
        <v>0.73553240740740744</v>
      </c>
      <c r="D138" s="5" t="s">
        <v>25</v>
      </c>
      <c r="E138" s="5" t="s">
        <v>27</v>
      </c>
      <c r="F138" s="5"/>
      <c r="G138" s="5"/>
    </row>
    <row r="139" spans="2:7" ht="15" customHeight="1" x14ac:dyDescent="0.35">
      <c r="B139" s="10"/>
      <c r="C139" s="4"/>
      <c r="D139" s="5" t="s">
        <v>26</v>
      </c>
      <c r="E139" s="5" t="s">
        <v>28</v>
      </c>
      <c r="F139" s="5">
        <v>60</v>
      </c>
      <c r="G139" s="5" t="s">
        <v>9</v>
      </c>
    </row>
    <row r="140" spans="2:7" ht="15" customHeight="1" x14ac:dyDescent="0.35">
      <c r="B140" s="10" t="s">
        <v>156</v>
      </c>
      <c r="C140" s="4">
        <v>0.73622685185185188</v>
      </c>
      <c r="D140" s="5" t="s">
        <v>27</v>
      </c>
      <c r="E140" s="5" t="s">
        <v>29</v>
      </c>
      <c r="F140" s="5"/>
      <c r="G140" s="5"/>
    </row>
    <row r="141" spans="2:7" ht="15" customHeight="1" x14ac:dyDescent="0.35">
      <c r="B141" s="10"/>
      <c r="C141" s="4"/>
      <c r="D141" s="5" t="s">
        <v>28</v>
      </c>
      <c r="E141" s="5" t="s">
        <v>30</v>
      </c>
      <c r="F141" s="5">
        <v>290</v>
      </c>
      <c r="G141" s="5" t="s">
        <v>9</v>
      </c>
    </row>
    <row r="142" spans="2:7" ht="15" customHeight="1" x14ac:dyDescent="0.35">
      <c r="B142" s="10" t="s">
        <v>156</v>
      </c>
      <c r="C142" s="4">
        <v>0.73958333333333337</v>
      </c>
      <c r="D142" s="5" t="s">
        <v>29</v>
      </c>
      <c r="E142" s="5" t="s">
        <v>31</v>
      </c>
      <c r="F142" s="5"/>
      <c r="G142" s="5"/>
    </row>
    <row r="143" spans="2:7" ht="15" customHeight="1" x14ac:dyDescent="0.35">
      <c r="B143" s="10"/>
      <c r="C143" s="4"/>
      <c r="D143" s="5" t="s">
        <v>30</v>
      </c>
      <c r="E143" s="5" t="s">
        <v>32</v>
      </c>
      <c r="F143" s="5">
        <v>90</v>
      </c>
      <c r="G143" s="5" t="s">
        <v>9</v>
      </c>
    </row>
    <row r="144" spans="2:7" ht="15" customHeight="1" x14ac:dyDescent="0.35">
      <c r="B144" s="10" t="s">
        <v>156</v>
      </c>
      <c r="C144" s="4">
        <v>0.74062499999999998</v>
      </c>
      <c r="D144" s="5" t="s">
        <v>31</v>
      </c>
      <c r="E144" s="5" t="s">
        <v>33</v>
      </c>
      <c r="F144" s="5"/>
      <c r="G144" s="5"/>
    </row>
    <row r="145" spans="2:7" ht="15" customHeight="1" x14ac:dyDescent="0.35">
      <c r="B145" s="10"/>
      <c r="C145" s="4"/>
      <c r="D145" s="5" t="s">
        <v>32</v>
      </c>
      <c r="E145" s="5" t="s">
        <v>34</v>
      </c>
      <c r="F145" s="5">
        <v>40</v>
      </c>
      <c r="G145" s="5" t="s">
        <v>9</v>
      </c>
    </row>
    <row r="146" spans="2:7" ht="15" customHeight="1" x14ac:dyDescent="0.35">
      <c r="B146" s="10" t="s">
        <v>156</v>
      </c>
      <c r="C146" s="4">
        <v>0.74108796296296298</v>
      </c>
      <c r="D146" s="50"/>
      <c r="E146" s="50"/>
      <c r="F146" s="5"/>
      <c r="G146" s="5"/>
    </row>
    <row r="147" spans="2:7" ht="15" customHeight="1" x14ac:dyDescent="0.35">
      <c r="D147" s="51" t="s">
        <v>171</v>
      </c>
      <c r="E147" s="52"/>
      <c r="F147" s="2">
        <f>SUM(F119:F145)</f>
        <v>1920</v>
      </c>
      <c r="G147" s="5"/>
    </row>
    <row r="148" spans="2:7" ht="15" customHeight="1" x14ac:dyDescent="0.35">
      <c r="D148" s="46" t="s">
        <v>172</v>
      </c>
      <c r="E148" s="47"/>
      <c r="F148" s="6">
        <f>+F147/60</f>
        <v>32</v>
      </c>
      <c r="G148" s="5"/>
    </row>
    <row r="149" spans="2:7" ht="15" customHeight="1" x14ac:dyDescent="0.35">
      <c r="D149" s="46" t="s">
        <v>174</v>
      </c>
      <c r="E149" s="46"/>
      <c r="F149" s="6">
        <f>+AVERAGE(F119:F145)/60</f>
        <v>2.2857142857142856</v>
      </c>
      <c r="G149" s="5"/>
    </row>
    <row r="150" spans="2:7" ht="7" customHeight="1" x14ac:dyDescent="0.35">
      <c r="B150" s="15"/>
      <c r="C150" s="15"/>
      <c r="D150" s="15"/>
      <c r="E150" s="15"/>
      <c r="F150" s="18"/>
      <c r="G150" s="19"/>
    </row>
    <row r="152" spans="2:7" x14ac:dyDescent="0.35">
      <c r="B152" s="44" t="s">
        <v>175</v>
      </c>
      <c r="C152" s="44"/>
      <c r="D152" s="44"/>
      <c r="E152" s="44"/>
      <c r="F152" s="44"/>
      <c r="G152" s="44"/>
    </row>
    <row r="153" spans="2:7" ht="10" thickBot="1" x14ac:dyDescent="0.4">
      <c r="B153" s="45"/>
      <c r="C153" s="45"/>
      <c r="D153" s="45"/>
      <c r="E153" s="45"/>
      <c r="F153" s="45"/>
      <c r="G153" s="45"/>
    </row>
    <row r="154" spans="2:7" ht="10.5" thickTop="1" thickBot="1" x14ac:dyDescent="0.4">
      <c r="B154" s="9" t="s">
        <v>0</v>
      </c>
      <c r="C154" s="48" t="s">
        <v>1</v>
      </c>
      <c r="D154" s="48"/>
      <c r="E154" s="9" t="s">
        <v>2</v>
      </c>
      <c r="F154" s="49">
        <v>45444</v>
      </c>
      <c r="G154" s="48"/>
    </row>
    <row r="155" spans="2:7" ht="18.5" customHeight="1" thickTop="1" thickBot="1" x14ac:dyDescent="0.4">
      <c r="B155" s="20" t="s">
        <v>3</v>
      </c>
      <c r="C155" s="9" t="s">
        <v>4</v>
      </c>
      <c r="D155" s="9" t="s">
        <v>5</v>
      </c>
      <c r="E155" s="9" t="s">
        <v>6</v>
      </c>
      <c r="F155" s="53" t="s">
        <v>7</v>
      </c>
      <c r="G155" s="53"/>
    </row>
    <row r="156" spans="2:7" ht="15" customHeight="1" thickTop="1" x14ac:dyDescent="0.35">
      <c r="B156" s="10" t="s">
        <v>157</v>
      </c>
      <c r="C156" s="4">
        <v>0.30231481481481481</v>
      </c>
      <c r="D156" s="50" t="s">
        <v>8</v>
      </c>
      <c r="E156" s="50"/>
      <c r="F156" s="5">
        <v>120</v>
      </c>
      <c r="G156" s="5" t="s">
        <v>9</v>
      </c>
    </row>
    <row r="157" spans="2:7" ht="15" customHeight="1" x14ac:dyDescent="0.35">
      <c r="B157" s="10" t="s">
        <v>157</v>
      </c>
      <c r="C157" s="4">
        <v>0.3037037037037037</v>
      </c>
      <c r="D157" s="5" t="s">
        <v>10</v>
      </c>
      <c r="E157" s="5" t="s">
        <v>11</v>
      </c>
      <c r="F157" s="5"/>
      <c r="G157" s="5"/>
    </row>
    <row r="158" spans="2:7" ht="15" customHeight="1" x14ac:dyDescent="0.35">
      <c r="B158" s="10"/>
      <c r="C158" s="4"/>
      <c r="D158" s="5" t="s">
        <v>12</v>
      </c>
      <c r="E158" s="5" t="s">
        <v>13</v>
      </c>
      <c r="F158" s="5">
        <v>55</v>
      </c>
      <c r="G158" s="5" t="s">
        <v>9</v>
      </c>
    </row>
    <row r="159" spans="2:7" ht="15" customHeight="1" x14ac:dyDescent="0.35">
      <c r="B159" s="10" t="s">
        <v>157</v>
      </c>
      <c r="C159" s="4">
        <v>0.30434027777777778</v>
      </c>
      <c r="D159" s="5" t="s">
        <v>11</v>
      </c>
      <c r="E159" s="5" t="s">
        <v>14</v>
      </c>
      <c r="F159" s="5"/>
      <c r="G159" s="5"/>
    </row>
    <row r="160" spans="2:7" ht="15" customHeight="1" x14ac:dyDescent="0.35">
      <c r="B160" s="10"/>
      <c r="C160" s="4"/>
      <c r="D160" s="5" t="s">
        <v>13</v>
      </c>
      <c r="E160" s="5" t="s">
        <v>15</v>
      </c>
      <c r="F160" s="5">
        <v>92</v>
      </c>
      <c r="G160" s="5" t="s">
        <v>9</v>
      </c>
    </row>
    <row r="161" spans="2:7" ht="15" customHeight="1" x14ac:dyDescent="0.35">
      <c r="B161" s="10" t="s">
        <v>157</v>
      </c>
      <c r="C161" s="4">
        <v>0.30540509259259258</v>
      </c>
      <c r="D161" s="5" t="s">
        <v>14</v>
      </c>
      <c r="E161" s="5" t="s">
        <v>16</v>
      </c>
      <c r="F161" s="5"/>
      <c r="G161" s="5"/>
    </row>
    <row r="162" spans="2:7" ht="15" customHeight="1" x14ac:dyDescent="0.35">
      <c r="B162" s="10"/>
      <c r="C162" s="4"/>
      <c r="D162" s="5" t="s">
        <v>15</v>
      </c>
      <c r="E162" s="5" t="s">
        <v>17</v>
      </c>
      <c r="F162" s="5">
        <v>156</v>
      </c>
      <c r="G162" s="5" t="s">
        <v>9</v>
      </c>
    </row>
    <row r="163" spans="2:7" ht="15" customHeight="1" x14ac:dyDescent="0.35">
      <c r="B163" s="10" t="s">
        <v>157</v>
      </c>
      <c r="C163" s="4">
        <v>0.30721064814814814</v>
      </c>
      <c r="D163" s="5" t="s">
        <v>16</v>
      </c>
      <c r="E163" s="5" t="s">
        <v>18</v>
      </c>
      <c r="F163" s="5"/>
      <c r="G163" s="5"/>
    </row>
    <row r="164" spans="2:7" ht="15" customHeight="1" x14ac:dyDescent="0.35">
      <c r="B164" s="10"/>
      <c r="C164" s="4"/>
      <c r="D164" s="5" t="s">
        <v>17</v>
      </c>
      <c r="E164" s="5" t="s">
        <v>19</v>
      </c>
      <c r="F164" s="5">
        <v>190</v>
      </c>
      <c r="G164" s="5" t="s">
        <v>9</v>
      </c>
    </row>
    <row r="165" spans="2:7" ht="15" customHeight="1" x14ac:dyDescent="0.35">
      <c r="B165" s="10" t="s">
        <v>157</v>
      </c>
      <c r="C165" s="4">
        <v>0.30940972222222224</v>
      </c>
      <c r="D165" s="5" t="s">
        <v>18</v>
      </c>
      <c r="E165" s="5" t="s">
        <v>18</v>
      </c>
      <c r="F165" s="5"/>
      <c r="G165" s="5"/>
    </row>
    <row r="166" spans="2:7" ht="15" customHeight="1" x14ac:dyDescent="0.35">
      <c r="B166" s="10"/>
      <c r="C166" s="4"/>
      <c r="D166" s="5" t="s">
        <v>19</v>
      </c>
      <c r="E166" s="5" t="s">
        <v>20</v>
      </c>
      <c r="F166" s="5">
        <v>74</v>
      </c>
      <c r="G166" s="5" t="s">
        <v>9</v>
      </c>
    </row>
    <row r="167" spans="2:7" ht="15" customHeight="1" x14ac:dyDescent="0.35">
      <c r="B167" s="10" t="s">
        <v>157</v>
      </c>
      <c r="C167" s="4">
        <v>0.31026620370370372</v>
      </c>
      <c r="D167" s="5" t="s">
        <v>18</v>
      </c>
      <c r="E167" s="5" t="s">
        <v>18</v>
      </c>
      <c r="F167" s="5"/>
      <c r="G167" s="5"/>
    </row>
    <row r="168" spans="2:7" ht="15" customHeight="1" x14ac:dyDescent="0.35">
      <c r="B168" s="10"/>
      <c r="C168" s="4"/>
      <c r="D168" s="5" t="s">
        <v>20</v>
      </c>
      <c r="E168" s="5" t="s">
        <v>21</v>
      </c>
      <c r="F168" s="5">
        <v>212</v>
      </c>
      <c r="G168" s="5" t="s">
        <v>9</v>
      </c>
    </row>
    <row r="169" spans="2:7" ht="15" customHeight="1" x14ac:dyDescent="0.35">
      <c r="B169" s="10" t="s">
        <v>157</v>
      </c>
      <c r="C169" s="4">
        <v>0.3127199074074074</v>
      </c>
      <c r="D169" s="5" t="s">
        <v>18</v>
      </c>
      <c r="E169" s="5" t="s">
        <v>22</v>
      </c>
      <c r="F169" s="5"/>
      <c r="G169" s="5"/>
    </row>
    <row r="170" spans="2:7" ht="15" customHeight="1" x14ac:dyDescent="0.35">
      <c r="B170" s="10"/>
      <c r="C170" s="4"/>
      <c r="D170" s="5" t="s">
        <v>21</v>
      </c>
      <c r="E170" s="5" t="s">
        <v>23</v>
      </c>
      <c r="F170" s="5">
        <v>165</v>
      </c>
      <c r="G170" s="5" t="s">
        <v>9</v>
      </c>
    </row>
    <row r="171" spans="2:7" ht="15" customHeight="1" x14ac:dyDescent="0.35">
      <c r="B171" s="10" t="s">
        <v>157</v>
      </c>
      <c r="C171" s="4">
        <v>0.31462962962962965</v>
      </c>
      <c r="D171" s="5" t="s">
        <v>22</v>
      </c>
      <c r="E171" s="5" t="s">
        <v>22</v>
      </c>
      <c r="F171" s="5"/>
      <c r="G171" s="5"/>
    </row>
    <row r="172" spans="2:7" ht="15" customHeight="1" x14ac:dyDescent="0.35">
      <c r="B172" s="10"/>
      <c r="C172" s="4"/>
      <c r="D172" s="5" t="s">
        <v>23</v>
      </c>
      <c r="E172" s="5" t="s">
        <v>24</v>
      </c>
      <c r="F172" s="5">
        <v>190</v>
      </c>
      <c r="G172" s="5" t="s">
        <v>9</v>
      </c>
    </row>
    <row r="173" spans="2:7" ht="15" customHeight="1" x14ac:dyDescent="0.35">
      <c r="B173" s="10" t="s">
        <v>157</v>
      </c>
      <c r="C173" s="4">
        <v>0.3168287037037037</v>
      </c>
      <c r="D173" s="5" t="s">
        <v>22</v>
      </c>
      <c r="E173" s="5" t="s">
        <v>25</v>
      </c>
      <c r="F173" s="5"/>
      <c r="G173" s="5"/>
    </row>
    <row r="174" spans="2:7" ht="15" customHeight="1" x14ac:dyDescent="0.35">
      <c r="B174" s="10"/>
      <c r="C174" s="4"/>
      <c r="D174" s="5" t="s">
        <v>24</v>
      </c>
      <c r="E174" s="5" t="s">
        <v>26</v>
      </c>
      <c r="F174" s="5">
        <v>134</v>
      </c>
      <c r="G174" s="5" t="s">
        <v>9</v>
      </c>
    </row>
    <row r="175" spans="2:7" ht="15" customHeight="1" x14ac:dyDescent="0.35">
      <c r="B175" s="10" t="s">
        <v>157</v>
      </c>
      <c r="C175" s="4">
        <v>0.31837962962962962</v>
      </c>
      <c r="D175" s="5" t="s">
        <v>25</v>
      </c>
      <c r="E175" s="5" t="s">
        <v>27</v>
      </c>
      <c r="F175" s="5"/>
      <c r="G175" s="5"/>
    </row>
    <row r="176" spans="2:7" ht="15" customHeight="1" x14ac:dyDescent="0.35">
      <c r="B176" s="10"/>
      <c r="C176" s="4"/>
      <c r="D176" s="5" t="s">
        <v>26</v>
      </c>
      <c r="E176" s="5" t="s">
        <v>28</v>
      </c>
      <c r="F176" s="5">
        <v>80</v>
      </c>
      <c r="G176" s="5" t="s">
        <v>9</v>
      </c>
    </row>
    <row r="177" spans="2:7" ht="15" customHeight="1" x14ac:dyDescent="0.35">
      <c r="B177" s="10" t="s">
        <v>157</v>
      </c>
      <c r="C177" s="4">
        <v>0.31930555555555556</v>
      </c>
      <c r="D177" s="5" t="s">
        <v>27</v>
      </c>
      <c r="E177" s="5" t="s">
        <v>29</v>
      </c>
      <c r="F177" s="5"/>
      <c r="G177" s="5"/>
    </row>
    <row r="178" spans="2:7" ht="15" customHeight="1" x14ac:dyDescent="0.35">
      <c r="B178" s="10"/>
      <c r="C178" s="4"/>
      <c r="D178" s="5" t="s">
        <v>28</v>
      </c>
      <c r="E178" s="5" t="s">
        <v>30</v>
      </c>
      <c r="F178" s="5">
        <v>250</v>
      </c>
      <c r="G178" s="5" t="s">
        <v>9</v>
      </c>
    </row>
    <row r="179" spans="2:7" ht="15" customHeight="1" x14ac:dyDescent="0.35">
      <c r="B179" s="10" t="s">
        <v>157</v>
      </c>
      <c r="C179" s="4">
        <v>0.32219907407407405</v>
      </c>
      <c r="D179" s="5" t="s">
        <v>29</v>
      </c>
      <c r="E179" s="5" t="s">
        <v>31</v>
      </c>
      <c r="F179" s="5"/>
      <c r="G179" s="5"/>
    </row>
    <row r="180" spans="2:7" ht="15" customHeight="1" x14ac:dyDescent="0.35">
      <c r="B180" s="10"/>
      <c r="C180" s="4"/>
      <c r="D180" s="5" t="s">
        <v>30</v>
      </c>
      <c r="E180" s="5" t="s">
        <v>32</v>
      </c>
      <c r="F180" s="5">
        <v>200</v>
      </c>
      <c r="G180" s="5" t="s">
        <v>9</v>
      </c>
    </row>
    <row r="181" spans="2:7" ht="15" customHeight="1" x14ac:dyDescent="0.35">
      <c r="B181" s="10" t="s">
        <v>157</v>
      </c>
      <c r="C181" s="4">
        <v>0.32451388888888888</v>
      </c>
      <c r="D181" s="5" t="s">
        <v>31</v>
      </c>
      <c r="E181" s="5" t="s">
        <v>33</v>
      </c>
      <c r="F181" s="5"/>
      <c r="G181" s="5"/>
    </row>
    <row r="182" spans="2:7" ht="15" customHeight="1" x14ac:dyDescent="0.35">
      <c r="B182" s="10"/>
      <c r="C182" s="4"/>
      <c r="D182" s="5" t="s">
        <v>32</v>
      </c>
      <c r="E182" s="5" t="s">
        <v>34</v>
      </c>
      <c r="F182" s="5">
        <v>74</v>
      </c>
      <c r="G182" s="5" t="s">
        <v>9</v>
      </c>
    </row>
    <row r="183" spans="2:7" ht="15" customHeight="1" x14ac:dyDescent="0.35">
      <c r="B183" s="10" t="s">
        <v>157</v>
      </c>
      <c r="C183" s="4">
        <v>0.32537037037037037</v>
      </c>
      <c r="D183" s="50"/>
      <c r="E183" s="50"/>
      <c r="F183" s="5"/>
      <c r="G183" s="5"/>
    </row>
    <row r="184" spans="2:7" ht="15" customHeight="1" x14ac:dyDescent="0.35">
      <c r="D184" s="51" t="s">
        <v>171</v>
      </c>
      <c r="E184" s="52"/>
      <c r="F184" s="2">
        <f>SUM(F156:F182)</f>
        <v>1992</v>
      </c>
      <c r="G184" s="5"/>
    </row>
    <row r="185" spans="2:7" ht="15" customHeight="1" x14ac:dyDescent="0.35">
      <c r="D185" s="46" t="s">
        <v>172</v>
      </c>
      <c r="E185" s="47"/>
      <c r="F185" s="6">
        <f>+F184/60</f>
        <v>33.200000000000003</v>
      </c>
      <c r="G185" s="5"/>
    </row>
    <row r="186" spans="2:7" ht="15" customHeight="1" x14ac:dyDescent="0.35">
      <c r="D186" s="46" t="s">
        <v>174</v>
      </c>
      <c r="E186" s="46"/>
      <c r="F186" s="6">
        <f>+AVERAGE(F156:F182)/60</f>
        <v>2.3714285714285714</v>
      </c>
      <c r="G186" s="5"/>
    </row>
    <row r="187" spans="2:7" x14ac:dyDescent="0.35">
      <c r="B187" s="15"/>
      <c r="C187" s="15"/>
      <c r="D187" s="15"/>
      <c r="E187" s="15"/>
      <c r="F187" s="15"/>
      <c r="G187" s="15"/>
    </row>
  </sheetData>
  <mergeCells count="52">
    <mergeCell ref="D45:E45"/>
    <mergeCell ref="D35:E35"/>
    <mergeCell ref="B5:B6"/>
    <mergeCell ref="C5:C6"/>
    <mergeCell ref="D5:D6"/>
    <mergeCell ref="E5:E6"/>
    <mergeCell ref="D7:E7"/>
    <mergeCell ref="B43:B44"/>
    <mergeCell ref="C43:C44"/>
    <mergeCell ref="D43:D44"/>
    <mergeCell ref="E43:E44"/>
    <mergeCell ref="D82:E82"/>
    <mergeCell ref="D72:E72"/>
    <mergeCell ref="D73:E73"/>
    <mergeCell ref="D74:E74"/>
    <mergeCell ref="D75:E75"/>
    <mergeCell ref="B78:G79"/>
    <mergeCell ref="C80:D80"/>
    <mergeCell ref="F80:G80"/>
    <mergeCell ref="F81:G81"/>
    <mergeCell ref="B115:G116"/>
    <mergeCell ref="C117:D117"/>
    <mergeCell ref="F117:G117"/>
    <mergeCell ref="D109:E109"/>
    <mergeCell ref="D110:E110"/>
    <mergeCell ref="D111:E111"/>
    <mergeCell ref="D112:E112"/>
    <mergeCell ref="C154:D154"/>
    <mergeCell ref="F154:G154"/>
    <mergeCell ref="F155:G155"/>
    <mergeCell ref="D119:E119"/>
    <mergeCell ref="F118:G118"/>
    <mergeCell ref="D146:E146"/>
    <mergeCell ref="D147:E147"/>
    <mergeCell ref="D148:E148"/>
    <mergeCell ref="D149:E149"/>
    <mergeCell ref="B152:G153"/>
    <mergeCell ref="D183:E183"/>
    <mergeCell ref="D184:E184"/>
    <mergeCell ref="D185:E185"/>
    <mergeCell ref="D186:E186"/>
    <mergeCell ref="D156:E156"/>
    <mergeCell ref="F43:G44"/>
    <mergeCell ref="B2:G3"/>
    <mergeCell ref="D36:E36"/>
    <mergeCell ref="D37:E37"/>
    <mergeCell ref="B40:G41"/>
    <mergeCell ref="C42:D42"/>
    <mergeCell ref="F42:G42"/>
    <mergeCell ref="F5:G6"/>
    <mergeCell ref="C4:D4"/>
    <mergeCell ref="F4:G4"/>
  </mergeCells>
  <pageMargins left="0.7" right="0.7" top="0.75" bottom="0.75" header="0.3" footer="0.3"/>
  <pageSetup scale="20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EAC60-0129-4F1B-BC5D-0C8E6B6CAD48}">
  <dimension ref="B2:G200"/>
  <sheetViews>
    <sheetView showGridLines="0" view="pageBreakPreview" zoomScale="85" zoomScaleNormal="100" zoomScaleSheetLayoutView="85" workbookViewId="0"/>
  </sheetViews>
  <sheetFormatPr baseColWidth="10" defaultRowHeight="9.5" x14ac:dyDescent="0.25"/>
  <cols>
    <col min="1" max="1" width="6.54296875" style="21" customWidth="1"/>
    <col min="2" max="2" width="14.90625" style="21" customWidth="1"/>
    <col min="3" max="3" width="10.81640625" style="21" customWidth="1"/>
    <col min="4" max="4" width="17.7265625" style="21" customWidth="1"/>
    <col min="5" max="5" width="16.453125" style="21" customWidth="1"/>
    <col min="6" max="6" width="6.81640625" style="21" customWidth="1"/>
    <col min="7" max="7" width="15.54296875" style="21" bestFit="1" customWidth="1"/>
    <col min="8" max="16384" width="10.90625" style="21"/>
  </cols>
  <sheetData>
    <row r="2" spans="2:7" x14ac:dyDescent="0.25">
      <c r="B2" s="44" t="s">
        <v>175</v>
      </c>
      <c r="C2" s="44"/>
      <c r="D2" s="44"/>
      <c r="E2" s="44"/>
      <c r="F2" s="44"/>
      <c r="G2" s="44"/>
    </row>
    <row r="3" spans="2:7" ht="10.5" customHeight="1" thickBot="1" x14ac:dyDescent="0.3">
      <c r="B3" s="45"/>
      <c r="C3" s="45"/>
      <c r="D3" s="45"/>
      <c r="E3" s="45"/>
      <c r="F3" s="45"/>
      <c r="G3" s="45"/>
    </row>
    <row r="4" spans="2:7" ht="12" customHeight="1" thickTop="1" thickBot="1" x14ac:dyDescent="0.3">
      <c r="B4" s="9" t="s">
        <v>0</v>
      </c>
      <c r="C4" s="48" t="s">
        <v>176</v>
      </c>
      <c r="D4" s="48"/>
      <c r="E4" s="9" t="s">
        <v>2</v>
      </c>
      <c r="F4" s="49">
        <v>45409</v>
      </c>
      <c r="G4" s="48"/>
    </row>
    <row r="5" spans="2:7" ht="10" thickTop="1" x14ac:dyDescent="0.25">
      <c r="B5" s="58" t="s">
        <v>3</v>
      </c>
      <c r="C5" s="56" t="s">
        <v>4</v>
      </c>
      <c r="D5" s="56" t="s">
        <v>5</v>
      </c>
      <c r="E5" s="56" t="s">
        <v>6</v>
      </c>
      <c r="F5" s="42" t="s">
        <v>7</v>
      </c>
      <c r="G5" s="42"/>
    </row>
    <row r="6" spans="2:7" ht="6" customHeight="1" thickBot="1" x14ac:dyDescent="0.3">
      <c r="B6" s="55"/>
      <c r="C6" s="57"/>
      <c r="D6" s="57"/>
      <c r="E6" s="57"/>
      <c r="F6" s="43"/>
      <c r="G6" s="43"/>
    </row>
    <row r="7" spans="2:7" ht="12.5" customHeight="1" thickTop="1" x14ac:dyDescent="0.25">
      <c r="B7" s="10" t="s">
        <v>166</v>
      </c>
      <c r="C7" s="4">
        <v>0.33333333333333331</v>
      </c>
      <c r="D7" s="50" t="s">
        <v>8</v>
      </c>
      <c r="E7" s="50"/>
      <c r="F7" s="5">
        <v>42</v>
      </c>
      <c r="G7" s="5" t="s">
        <v>9</v>
      </c>
    </row>
    <row r="8" spans="2:7" ht="12.5" customHeight="1" x14ac:dyDescent="0.25">
      <c r="B8" s="10" t="s">
        <v>166</v>
      </c>
      <c r="C8" s="4">
        <v>0.33381944444444445</v>
      </c>
      <c r="D8" s="5" t="s">
        <v>60</v>
      </c>
      <c r="E8" s="5" t="s">
        <v>61</v>
      </c>
      <c r="F8" s="5"/>
      <c r="G8" s="5"/>
    </row>
    <row r="9" spans="2:7" ht="12.5" customHeight="1" x14ac:dyDescent="0.25">
      <c r="B9" s="10"/>
      <c r="C9" s="12"/>
      <c r="D9" s="5" t="s">
        <v>62</v>
      </c>
      <c r="E9" s="5" t="s">
        <v>63</v>
      </c>
      <c r="F9" s="5">
        <v>63</v>
      </c>
      <c r="G9" s="5" t="s">
        <v>9</v>
      </c>
    </row>
    <row r="10" spans="2:7" ht="12.5" customHeight="1" x14ac:dyDescent="0.25">
      <c r="B10" s="10" t="s">
        <v>166</v>
      </c>
      <c r="C10" s="4">
        <v>0.33454861111111112</v>
      </c>
      <c r="D10" s="5" t="str">
        <f t="shared" ref="D10:D35" si="0">+E8</f>
        <v>Teatro El Parque</v>
      </c>
      <c r="E10" s="5" t="s">
        <v>64</v>
      </c>
      <c r="F10" s="5"/>
      <c r="G10" s="5"/>
    </row>
    <row r="11" spans="2:7" ht="12.5" customHeight="1" x14ac:dyDescent="0.25">
      <c r="B11" s="10"/>
      <c r="C11" s="12"/>
      <c r="D11" s="5" t="str">
        <f t="shared" si="0"/>
        <v>Kr 5 - Cl 35</v>
      </c>
      <c r="E11" s="5" t="s">
        <v>13</v>
      </c>
      <c r="F11" s="5">
        <v>120</v>
      </c>
      <c r="G11" s="5" t="s">
        <v>9</v>
      </c>
    </row>
    <row r="12" spans="2:7" ht="12.5" customHeight="1" x14ac:dyDescent="0.25">
      <c r="B12" s="10" t="s">
        <v>166</v>
      </c>
      <c r="C12" s="4">
        <v>0.3359375</v>
      </c>
      <c r="D12" s="5" t="str">
        <f t="shared" si="0"/>
        <v xml:space="preserve">Ecopetrol </v>
      </c>
      <c r="E12" s="5" t="s">
        <v>65</v>
      </c>
      <c r="F12" s="5"/>
      <c r="G12" s="5"/>
    </row>
    <row r="13" spans="2:7" ht="12.5" customHeight="1" x14ac:dyDescent="0.25">
      <c r="B13" s="10"/>
      <c r="C13" s="12"/>
      <c r="D13" s="5" t="str">
        <f t="shared" si="0"/>
        <v>AK 7 CL 37</v>
      </c>
      <c r="E13" s="5" t="s">
        <v>66</v>
      </c>
      <c r="F13" s="5">
        <v>125</v>
      </c>
      <c r="G13" s="5" t="s">
        <v>9</v>
      </c>
    </row>
    <row r="14" spans="2:7" ht="12.5" customHeight="1" x14ac:dyDescent="0.25">
      <c r="B14" s="10" t="s">
        <v>166</v>
      </c>
      <c r="C14" s="4">
        <v>0.33738425925925924</v>
      </c>
      <c r="D14" s="5" t="str">
        <f t="shared" si="0"/>
        <v>Universidad Distrital</v>
      </c>
      <c r="E14" s="5" t="s">
        <v>67</v>
      </c>
      <c r="F14" s="5"/>
      <c r="G14" s="5"/>
    </row>
    <row r="15" spans="2:7" ht="12.5" customHeight="1" x14ac:dyDescent="0.25">
      <c r="B15" s="10"/>
      <c r="C15" s="12"/>
      <c r="D15" s="5" t="str">
        <f t="shared" si="0"/>
        <v>AK 7 CL 40b</v>
      </c>
      <c r="E15" s="5" t="s">
        <v>17</v>
      </c>
      <c r="F15" s="5">
        <v>86</v>
      </c>
      <c r="G15" s="5" t="s">
        <v>9</v>
      </c>
    </row>
    <row r="16" spans="2:7" ht="12.5" customHeight="1" x14ac:dyDescent="0.25">
      <c r="B16" s="10" t="s">
        <v>166</v>
      </c>
      <c r="C16" s="4">
        <v>0.33837962962962964</v>
      </c>
      <c r="D16" s="5" t="str">
        <f t="shared" si="0"/>
        <v>Br. Sucre</v>
      </c>
      <c r="E16" s="5" t="s">
        <v>68</v>
      </c>
      <c r="F16" s="5"/>
      <c r="G16" s="5"/>
    </row>
    <row r="17" spans="2:7" ht="12.5" customHeight="1" x14ac:dyDescent="0.25">
      <c r="B17" s="10"/>
      <c r="C17" s="12"/>
      <c r="D17" s="5" t="str">
        <f t="shared" si="0"/>
        <v>AK 7 CL 42</v>
      </c>
      <c r="E17" s="5" t="s">
        <v>19</v>
      </c>
      <c r="F17" s="5">
        <v>280</v>
      </c>
      <c r="G17" s="5" t="s">
        <v>9</v>
      </c>
    </row>
    <row r="18" spans="2:7" ht="12.5" customHeight="1" x14ac:dyDescent="0.25">
      <c r="B18" s="10" t="s">
        <v>166</v>
      </c>
      <c r="C18" s="4">
        <v>0.34162037037037035</v>
      </c>
      <c r="D18" s="5" t="str">
        <f t="shared" si="0"/>
        <v>Br. Marly</v>
      </c>
      <c r="E18" s="5" t="s">
        <v>68</v>
      </c>
      <c r="F18" s="5"/>
      <c r="G18" s="5"/>
    </row>
    <row r="19" spans="2:7" ht="12.5" customHeight="1" x14ac:dyDescent="0.25">
      <c r="B19" s="10"/>
      <c r="C19" s="12"/>
      <c r="D19" s="5" t="str">
        <f t="shared" si="0"/>
        <v>AK 7 CL 46</v>
      </c>
      <c r="E19" s="5" t="s">
        <v>20</v>
      </c>
      <c r="F19" s="5">
        <v>87</v>
      </c>
      <c r="G19" s="5" t="s">
        <v>9</v>
      </c>
    </row>
    <row r="20" spans="2:7" ht="12.5" customHeight="1" x14ac:dyDescent="0.25">
      <c r="B20" s="10" t="s">
        <v>166</v>
      </c>
      <c r="C20" s="4">
        <v>0.34262731481481479</v>
      </c>
      <c r="D20" s="5" t="str">
        <f t="shared" si="0"/>
        <v>Br. Marly</v>
      </c>
      <c r="E20" s="5" t="s">
        <v>68</v>
      </c>
      <c r="F20" s="5"/>
      <c r="G20" s="5"/>
    </row>
    <row r="21" spans="2:7" ht="12.5" customHeight="1" x14ac:dyDescent="0.25">
      <c r="B21" s="10"/>
      <c r="C21" s="12"/>
      <c r="D21" s="5" t="str">
        <f t="shared" si="0"/>
        <v>AK 7 CL 48</v>
      </c>
      <c r="E21" s="5" t="s">
        <v>21</v>
      </c>
      <c r="F21" s="5">
        <v>180</v>
      </c>
      <c r="G21" s="5" t="s">
        <v>9</v>
      </c>
    </row>
    <row r="22" spans="2:7" ht="12.5" customHeight="1" x14ac:dyDescent="0.25">
      <c r="B22" s="10" t="s">
        <v>166</v>
      </c>
      <c r="C22" s="4">
        <v>0.34471064814814817</v>
      </c>
      <c r="D22" s="5" t="str">
        <f t="shared" si="0"/>
        <v>Br. Marly</v>
      </c>
      <c r="E22" s="5" t="s">
        <v>22</v>
      </c>
      <c r="F22" s="5"/>
      <c r="G22" s="5"/>
    </row>
    <row r="23" spans="2:7" ht="12.5" customHeight="1" x14ac:dyDescent="0.25">
      <c r="B23" s="10"/>
      <c r="C23" s="12"/>
      <c r="D23" s="5" t="str">
        <f t="shared" si="0"/>
        <v>AK 7 CL 51</v>
      </c>
      <c r="E23" s="5" t="s">
        <v>23</v>
      </c>
      <c r="F23" s="5">
        <v>128</v>
      </c>
      <c r="G23" s="5" t="s">
        <v>9</v>
      </c>
    </row>
    <row r="24" spans="2:7" ht="12.5" customHeight="1" x14ac:dyDescent="0.25">
      <c r="B24" s="10" t="s">
        <v>166</v>
      </c>
      <c r="C24" s="4">
        <v>0.34619212962962964</v>
      </c>
      <c r="D24" s="5" t="str">
        <f t="shared" si="0"/>
        <v>BR CHAPINERO CENTRAL</v>
      </c>
      <c r="E24" s="5" t="s">
        <v>22</v>
      </c>
      <c r="F24" s="5"/>
      <c r="G24" s="5"/>
    </row>
    <row r="25" spans="2:7" ht="12.5" customHeight="1" x14ac:dyDescent="0.25">
      <c r="B25" s="10"/>
      <c r="C25" s="12"/>
      <c r="D25" s="5" t="str">
        <f t="shared" si="0"/>
        <v>AK 7 CL 55</v>
      </c>
      <c r="E25" s="5" t="s">
        <v>24</v>
      </c>
      <c r="F25" s="5">
        <v>122</v>
      </c>
      <c r="G25" s="5" t="s">
        <v>9</v>
      </c>
    </row>
    <row r="26" spans="2:7" ht="12.5" customHeight="1" x14ac:dyDescent="0.25">
      <c r="B26" s="10" t="s">
        <v>166</v>
      </c>
      <c r="C26" s="4">
        <v>0.34760416666666666</v>
      </c>
      <c r="D26" s="5" t="str">
        <f t="shared" si="0"/>
        <v>BR CHAPINERO CENTRAL</v>
      </c>
      <c r="E26" s="5" t="s">
        <v>69</v>
      </c>
      <c r="F26" s="5"/>
      <c r="G26" s="5"/>
    </row>
    <row r="27" spans="2:7" ht="12.5" customHeight="1" x14ac:dyDescent="0.25">
      <c r="B27" s="10"/>
      <c r="C27" s="12"/>
      <c r="D27" s="5" t="str">
        <f t="shared" si="0"/>
        <v>AK 7 CL 57</v>
      </c>
      <c r="E27" s="5" t="s">
        <v>26</v>
      </c>
      <c r="F27" s="5">
        <v>180</v>
      </c>
      <c r="G27" s="5" t="s">
        <v>9</v>
      </c>
    </row>
    <row r="28" spans="2:7" ht="12.5" customHeight="1" x14ac:dyDescent="0.25">
      <c r="B28" s="10" t="s">
        <v>166</v>
      </c>
      <c r="C28" s="4">
        <v>0.34968749999999998</v>
      </c>
      <c r="D28" s="5" t="str">
        <f t="shared" si="0"/>
        <v>Universidad De La Salle</v>
      </c>
      <c r="E28" s="5" t="s">
        <v>70</v>
      </c>
      <c r="F28" s="5"/>
      <c r="G28" s="5"/>
    </row>
    <row r="29" spans="2:7" ht="12.5" customHeight="1" x14ac:dyDescent="0.25">
      <c r="B29" s="10"/>
      <c r="C29" s="12"/>
      <c r="D29" s="5" t="str">
        <f t="shared" si="0"/>
        <v>AK 7 CL 60</v>
      </c>
      <c r="E29" s="5" t="s">
        <v>28</v>
      </c>
      <c r="F29" s="5">
        <v>246</v>
      </c>
      <c r="G29" s="5" t="s">
        <v>9</v>
      </c>
    </row>
    <row r="30" spans="2:7" ht="12.5" customHeight="1" x14ac:dyDescent="0.25">
      <c r="B30" s="10" t="s">
        <v>166</v>
      </c>
      <c r="C30" s="4">
        <v>0.35253472222222221</v>
      </c>
      <c r="D30" s="5" t="str">
        <f t="shared" si="0"/>
        <v>Br. Chapinero Norte</v>
      </c>
      <c r="E30" s="5" t="s">
        <v>71</v>
      </c>
      <c r="F30" s="5"/>
      <c r="G30" s="5"/>
    </row>
    <row r="31" spans="2:7" ht="12.5" customHeight="1" x14ac:dyDescent="0.25">
      <c r="B31" s="11"/>
      <c r="C31" s="12"/>
      <c r="D31" s="5" t="str">
        <f t="shared" si="0"/>
        <v>AK 7 CL 66</v>
      </c>
      <c r="E31" s="5" t="s">
        <v>30</v>
      </c>
      <c r="F31" s="5">
        <v>132</v>
      </c>
      <c r="G31" s="5" t="s">
        <v>9</v>
      </c>
    </row>
    <row r="32" spans="2:7" ht="12.5" customHeight="1" x14ac:dyDescent="0.25">
      <c r="B32" s="10" t="s">
        <v>166</v>
      </c>
      <c r="C32" s="4">
        <v>0.3540625</v>
      </c>
      <c r="D32" s="5" t="str">
        <f t="shared" si="0"/>
        <v xml:space="preserve">Academia Nacional De Medicina </v>
      </c>
      <c r="E32" s="5" t="s">
        <v>72</v>
      </c>
      <c r="F32" s="5"/>
      <c r="G32" s="5"/>
    </row>
    <row r="33" spans="2:7" ht="12.5" customHeight="1" x14ac:dyDescent="0.25">
      <c r="B33" s="11"/>
      <c r="C33" s="12"/>
      <c r="D33" s="5" t="str">
        <f t="shared" si="0"/>
        <v>AK 7 CL 69</v>
      </c>
      <c r="E33" s="5" t="s">
        <v>73</v>
      </c>
      <c r="F33" s="5">
        <v>66</v>
      </c>
      <c r="G33" s="5" t="s">
        <v>9</v>
      </c>
    </row>
    <row r="34" spans="2:7" ht="12.5" customHeight="1" x14ac:dyDescent="0.25">
      <c r="B34" s="10" t="s">
        <v>166</v>
      </c>
      <c r="C34" s="4">
        <v>0.3548263888888889</v>
      </c>
      <c r="D34" s="5" t="str">
        <f t="shared" si="0"/>
        <v>Avenida Chile</v>
      </c>
      <c r="E34" s="5" t="s">
        <v>74</v>
      </c>
      <c r="F34" s="5"/>
      <c r="G34" s="5"/>
    </row>
    <row r="35" spans="2:7" ht="12.5" customHeight="1" x14ac:dyDescent="0.25">
      <c r="B35" s="11"/>
      <c r="C35" s="12"/>
      <c r="D35" s="5" t="str">
        <f t="shared" si="0"/>
        <v>AK 7 CL 70a</v>
      </c>
      <c r="E35" s="5" t="s">
        <v>34</v>
      </c>
      <c r="F35" s="5">
        <v>114</v>
      </c>
      <c r="G35" s="5" t="s">
        <v>9</v>
      </c>
    </row>
    <row r="36" spans="2:7" ht="12.5" customHeight="1" x14ac:dyDescent="0.25">
      <c r="B36" s="10" t="s">
        <v>166</v>
      </c>
      <c r="C36" s="4">
        <v>0.3563425925925926</v>
      </c>
      <c r="D36" s="50"/>
      <c r="E36" s="50"/>
      <c r="F36" s="5"/>
      <c r="G36" s="5"/>
    </row>
    <row r="37" spans="2:7" ht="13.5" customHeight="1" x14ac:dyDescent="0.25">
      <c r="B37" s="1"/>
      <c r="C37" s="1"/>
      <c r="D37" s="51" t="s">
        <v>171</v>
      </c>
      <c r="E37" s="52"/>
      <c r="F37" s="2">
        <f>SUM(F7:F36)</f>
        <v>1971</v>
      </c>
      <c r="G37" s="2"/>
    </row>
    <row r="38" spans="2:7" ht="13.5" customHeight="1" x14ac:dyDescent="0.25">
      <c r="B38" s="1"/>
      <c r="C38" s="1"/>
      <c r="D38" s="46" t="s">
        <v>172</v>
      </c>
      <c r="E38" s="47"/>
      <c r="F38" s="6">
        <f>+F37/60</f>
        <v>32.85</v>
      </c>
      <c r="G38" s="2"/>
    </row>
    <row r="39" spans="2:7" ht="13.5" customHeight="1" x14ac:dyDescent="0.25">
      <c r="B39" s="1"/>
      <c r="C39" s="1"/>
      <c r="D39" s="46" t="s">
        <v>174</v>
      </c>
      <c r="E39" s="46"/>
      <c r="F39" s="6">
        <f>+AVERAGE(F7:F36)/60</f>
        <v>2.19</v>
      </c>
      <c r="G39" s="1"/>
    </row>
    <row r="40" spans="2:7" x14ac:dyDescent="0.25">
      <c r="B40" s="15"/>
      <c r="C40" s="15"/>
      <c r="D40" s="16"/>
      <c r="E40" s="16"/>
      <c r="F40" s="17"/>
      <c r="G40" s="15"/>
    </row>
    <row r="41" spans="2:7" x14ac:dyDescent="0.25">
      <c r="B41" s="1"/>
      <c r="C41" s="1"/>
      <c r="D41" s="13"/>
      <c r="E41" s="13"/>
      <c r="F41" s="6"/>
      <c r="G41" s="1"/>
    </row>
    <row r="42" spans="2:7" x14ac:dyDescent="0.25">
      <c r="B42" s="44" t="s">
        <v>175</v>
      </c>
      <c r="C42" s="44"/>
      <c r="D42" s="44"/>
      <c r="E42" s="44"/>
      <c r="F42" s="44"/>
      <c r="G42" s="44"/>
    </row>
    <row r="43" spans="2:7" ht="10" thickBot="1" x14ac:dyDescent="0.3">
      <c r="B43" s="45"/>
      <c r="C43" s="45"/>
      <c r="D43" s="45"/>
      <c r="E43" s="45"/>
      <c r="F43" s="45"/>
      <c r="G43" s="45"/>
    </row>
    <row r="44" spans="2:7" ht="10.5" thickTop="1" thickBot="1" x14ac:dyDescent="0.3">
      <c r="B44" s="9" t="s">
        <v>0</v>
      </c>
      <c r="C44" s="48" t="s">
        <v>176</v>
      </c>
      <c r="D44" s="48"/>
      <c r="E44" s="9" t="s">
        <v>2</v>
      </c>
      <c r="F44" s="49">
        <v>45415</v>
      </c>
      <c r="G44" s="48"/>
    </row>
    <row r="45" spans="2:7" ht="10" thickTop="1" x14ac:dyDescent="0.25">
      <c r="B45" s="58" t="s">
        <v>3</v>
      </c>
      <c r="C45" s="56" t="s">
        <v>4</v>
      </c>
      <c r="D45" s="56" t="s">
        <v>5</v>
      </c>
      <c r="E45" s="56" t="s">
        <v>6</v>
      </c>
      <c r="F45" s="42" t="s">
        <v>7</v>
      </c>
      <c r="G45" s="42"/>
    </row>
    <row r="46" spans="2:7" ht="10" thickBot="1" x14ac:dyDescent="0.3">
      <c r="B46" s="55"/>
      <c r="C46" s="57"/>
      <c r="D46" s="57"/>
      <c r="E46" s="57"/>
      <c r="F46" s="43"/>
      <c r="G46" s="43"/>
    </row>
    <row r="47" spans="2:7" ht="12.5" customHeight="1" thickTop="1" x14ac:dyDescent="0.25">
      <c r="B47" s="10" t="s">
        <v>167</v>
      </c>
      <c r="C47" s="4">
        <v>0.66666666666666663</v>
      </c>
      <c r="D47" s="50" t="s">
        <v>8</v>
      </c>
      <c r="E47" s="50"/>
      <c r="F47" s="5">
        <v>115</v>
      </c>
      <c r="G47" s="5" t="s">
        <v>9</v>
      </c>
    </row>
    <row r="48" spans="2:7" ht="12.5" customHeight="1" x14ac:dyDescent="0.25">
      <c r="B48" s="10" t="s">
        <v>167</v>
      </c>
      <c r="C48" s="4">
        <v>0.66799768518518521</v>
      </c>
      <c r="D48" s="5" t="s">
        <v>60</v>
      </c>
      <c r="E48" s="5" t="s">
        <v>61</v>
      </c>
      <c r="F48" s="5"/>
      <c r="G48" s="5"/>
    </row>
    <row r="49" spans="2:7" ht="12.5" customHeight="1" x14ac:dyDescent="0.25">
      <c r="B49" s="10"/>
      <c r="C49" s="12"/>
      <c r="D49" s="5" t="s">
        <v>62</v>
      </c>
      <c r="E49" s="5" t="s">
        <v>63</v>
      </c>
      <c r="F49" s="5">
        <v>60</v>
      </c>
      <c r="G49" s="5" t="s">
        <v>9</v>
      </c>
    </row>
    <row r="50" spans="2:7" ht="12.5" customHeight="1" x14ac:dyDescent="0.25">
      <c r="B50" s="10" t="s">
        <v>167</v>
      </c>
      <c r="C50" s="4">
        <v>0.66869212962962965</v>
      </c>
      <c r="D50" s="5" t="str">
        <f t="shared" ref="D50:D75" si="1">+E48</f>
        <v>Teatro El Parque</v>
      </c>
      <c r="E50" s="5" t="s">
        <v>64</v>
      </c>
      <c r="F50" s="5"/>
      <c r="G50" s="5"/>
    </row>
    <row r="51" spans="2:7" ht="12.5" customHeight="1" x14ac:dyDescent="0.25">
      <c r="B51" s="10"/>
      <c r="C51" s="12"/>
      <c r="D51" s="5" t="str">
        <f t="shared" si="1"/>
        <v>Kr 5 - Cl 35</v>
      </c>
      <c r="E51" s="5" t="s">
        <v>13</v>
      </c>
      <c r="F51" s="5">
        <v>130</v>
      </c>
      <c r="G51" s="5" t="s">
        <v>9</v>
      </c>
    </row>
    <row r="52" spans="2:7" ht="12.5" customHeight="1" x14ac:dyDescent="0.25">
      <c r="B52" s="10" t="s">
        <v>167</v>
      </c>
      <c r="C52" s="4">
        <v>0.67019675925925926</v>
      </c>
      <c r="D52" s="5" t="str">
        <f t="shared" si="1"/>
        <v xml:space="preserve">Ecopetrol </v>
      </c>
      <c r="E52" s="5" t="s">
        <v>65</v>
      </c>
      <c r="F52" s="5"/>
      <c r="G52" s="5"/>
    </row>
    <row r="53" spans="2:7" ht="12.5" customHeight="1" x14ac:dyDescent="0.25">
      <c r="B53" s="10"/>
      <c r="C53" s="12"/>
      <c r="D53" s="5" t="str">
        <f t="shared" si="1"/>
        <v>AK 7 CL 37</v>
      </c>
      <c r="E53" s="5" t="s">
        <v>66</v>
      </c>
      <c r="F53" s="5">
        <v>115</v>
      </c>
      <c r="G53" s="5" t="s">
        <v>9</v>
      </c>
    </row>
    <row r="54" spans="2:7" ht="12.5" customHeight="1" x14ac:dyDescent="0.25">
      <c r="B54" s="10" t="s">
        <v>167</v>
      </c>
      <c r="C54" s="4">
        <v>0.67152777777777772</v>
      </c>
      <c r="D54" s="5" t="str">
        <f t="shared" si="1"/>
        <v>Universidad Distrital</v>
      </c>
      <c r="E54" s="5" t="s">
        <v>67</v>
      </c>
      <c r="F54" s="5"/>
      <c r="G54" s="5"/>
    </row>
    <row r="55" spans="2:7" ht="12.5" customHeight="1" x14ac:dyDescent="0.25">
      <c r="B55" s="10"/>
      <c r="C55" s="12"/>
      <c r="D55" s="5" t="str">
        <f t="shared" si="1"/>
        <v>AK 7 CL 40b</v>
      </c>
      <c r="E55" s="5" t="s">
        <v>17</v>
      </c>
      <c r="F55" s="5">
        <v>90</v>
      </c>
      <c r="G55" s="5" t="s">
        <v>9</v>
      </c>
    </row>
    <row r="56" spans="2:7" ht="12.5" customHeight="1" x14ac:dyDescent="0.25">
      <c r="B56" s="10" t="s">
        <v>167</v>
      </c>
      <c r="C56" s="4">
        <v>0.67256944444444444</v>
      </c>
      <c r="D56" s="5" t="str">
        <f t="shared" si="1"/>
        <v>Br. Sucre</v>
      </c>
      <c r="E56" s="5" t="s">
        <v>68</v>
      </c>
      <c r="F56" s="5"/>
      <c r="G56" s="5"/>
    </row>
    <row r="57" spans="2:7" ht="12.5" customHeight="1" x14ac:dyDescent="0.25">
      <c r="B57" s="10"/>
      <c r="C57" s="12"/>
      <c r="D57" s="5" t="str">
        <f t="shared" si="1"/>
        <v>AK 7 CL 42</v>
      </c>
      <c r="E57" s="5" t="s">
        <v>19</v>
      </c>
      <c r="F57" s="5">
        <v>251</v>
      </c>
      <c r="G57" s="5" t="s">
        <v>9</v>
      </c>
    </row>
    <row r="58" spans="2:7" ht="12.5" customHeight="1" x14ac:dyDescent="0.25">
      <c r="B58" s="10" t="s">
        <v>167</v>
      </c>
      <c r="C58" s="4">
        <v>0.67547453703703708</v>
      </c>
      <c r="D58" s="5" t="str">
        <f t="shared" si="1"/>
        <v>Br. Marly</v>
      </c>
      <c r="E58" s="5" t="s">
        <v>68</v>
      </c>
      <c r="F58" s="5"/>
      <c r="G58" s="5"/>
    </row>
    <row r="59" spans="2:7" ht="12.5" customHeight="1" x14ac:dyDescent="0.25">
      <c r="B59" s="10"/>
      <c r="C59" s="12"/>
      <c r="D59" s="5" t="str">
        <f t="shared" si="1"/>
        <v>AK 7 CL 46</v>
      </c>
      <c r="E59" s="5" t="s">
        <v>20</v>
      </c>
      <c r="F59" s="5">
        <v>63</v>
      </c>
      <c r="G59" s="5" t="s">
        <v>9</v>
      </c>
    </row>
    <row r="60" spans="2:7" ht="12.5" customHeight="1" x14ac:dyDescent="0.25">
      <c r="B60" s="10" t="s">
        <v>167</v>
      </c>
      <c r="C60" s="4">
        <v>0.67620370370370375</v>
      </c>
      <c r="D60" s="5" t="str">
        <f t="shared" si="1"/>
        <v>Br. Marly</v>
      </c>
      <c r="E60" s="5" t="s">
        <v>68</v>
      </c>
      <c r="F60" s="5"/>
      <c r="G60" s="5"/>
    </row>
    <row r="61" spans="2:7" ht="12.5" customHeight="1" x14ac:dyDescent="0.25">
      <c r="B61" s="10"/>
      <c r="C61" s="12"/>
      <c r="D61" s="5" t="str">
        <f t="shared" si="1"/>
        <v>AK 7 CL 48</v>
      </c>
      <c r="E61" s="5" t="s">
        <v>21</v>
      </c>
      <c r="F61" s="5">
        <v>180</v>
      </c>
      <c r="G61" s="5" t="s">
        <v>9</v>
      </c>
    </row>
    <row r="62" spans="2:7" ht="12.5" customHeight="1" x14ac:dyDescent="0.25">
      <c r="B62" s="10" t="s">
        <v>167</v>
      </c>
      <c r="C62" s="4">
        <v>0.67828703703703708</v>
      </c>
      <c r="D62" s="5" t="str">
        <f t="shared" si="1"/>
        <v>Br. Marly</v>
      </c>
      <c r="E62" s="5" t="s">
        <v>22</v>
      </c>
      <c r="F62" s="5"/>
      <c r="G62" s="5"/>
    </row>
    <row r="63" spans="2:7" ht="12.5" customHeight="1" x14ac:dyDescent="0.25">
      <c r="B63" s="10"/>
      <c r="C63" s="12"/>
      <c r="D63" s="5" t="str">
        <f t="shared" si="1"/>
        <v>AK 7 CL 51</v>
      </c>
      <c r="E63" s="5" t="s">
        <v>23</v>
      </c>
      <c r="F63" s="5">
        <v>112</v>
      </c>
      <c r="G63" s="5" t="s">
        <v>9</v>
      </c>
    </row>
    <row r="64" spans="2:7" ht="12.5" customHeight="1" x14ac:dyDescent="0.25">
      <c r="B64" s="10" t="s">
        <v>167</v>
      </c>
      <c r="C64" s="4">
        <v>0.67958333333333332</v>
      </c>
      <c r="D64" s="5" t="str">
        <f t="shared" si="1"/>
        <v>BR CHAPINERO CENTRAL</v>
      </c>
      <c r="E64" s="5" t="s">
        <v>22</v>
      </c>
      <c r="F64" s="5"/>
      <c r="G64" s="5"/>
    </row>
    <row r="65" spans="2:7" ht="12.5" customHeight="1" x14ac:dyDescent="0.25">
      <c r="B65" s="10"/>
      <c r="C65" s="12"/>
      <c r="D65" s="5" t="str">
        <f t="shared" si="1"/>
        <v>AK 7 CL 55</v>
      </c>
      <c r="E65" s="5" t="s">
        <v>24</v>
      </c>
      <c r="F65" s="5">
        <v>120</v>
      </c>
      <c r="G65" s="5" t="s">
        <v>9</v>
      </c>
    </row>
    <row r="66" spans="2:7" ht="12.5" customHeight="1" x14ac:dyDescent="0.25">
      <c r="B66" s="10" t="s">
        <v>167</v>
      </c>
      <c r="C66" s="4">
        <v>0.6809722222222222</v>
      </c>
      <c r="D66" s="5" t="str">
        <f t="shared" si="1"/>
        <v>BR CHAPINERO CENTRAL</v>
      </c>
      <c r="E66" s="5" t="s">
        <v>69</v>
      </c>
      <c r="F66" s="5"/>
      <c r="G66" s="5"/>
    </row>
    <row r="67" spans="2:7" ht="12.5" customHeight="1" x14ac:dyDescent="0.25">
      <c r="B67" s="10"/>
      <c r="C67" s="12"/>
      <c r="D67" s="5" t="str">
        <f t="shared" si="1"/>
        <v>AK 7 CL 57</v>
      </c>
      <c r="E67" s="5" t="s">
        <v>26</v>
      </c>
      <c r="F67" s="5">
        <v>190</v>
      </c>
      <c r="G67" s="5" t="s">
        <v>9</v>
      </c>
    </row>
    <row r="68" spans="2:7" ht="12.5" customHeight="1" x14ac:dyDescent="0.25">
      <c r="B68" s="10" t="s">
        <v>167</v>
      </c>
      <c r="C68" s="4">
        <v>0.68317129629629625</v>
      </c>
      <c r="D68" s="5" t="str">
        <f t="shared" si="1"/>
        <v>Universidad De La Salle</v>
      </c>
      <c r="E68" s="5" t="s">
        <v>70</v>
      </c>
      <c r="F68" s="5"/>
      <c r="G68" s="5"/>
    </row>
    <row r="69" spans="2:7" ht="12.5" customHeight="1" x14ac:dyDescent="0.25">
      <c r="B69" s="10"/>
      <c r="C69" s="12"/>
      <c r="D69" s="5" t="str">
        <f t="shared" si="1"/>
        <v>AK 7 CL 60</v>
      </c>
      <c r="E69" s="5" t="s">
        <v>28</v>
      </c>
      <c r="F69" s="5">
        <v>230</v>
      </c>
      <c r="G69" s="5" t="s">
        <v>9</v>
      </c>
    </row>
    <row r="70" spans="2:7" ht="12.5" customHeight="1" x14ac:dyDescent="0.25">
      <c r="B70" s="10" t="s">
        <v>167</v>
      </c>
      <c r="C70" s="4">
        <v>0.68583333333333329</v>
      </c>
      <c r="D70" s="5" t="str">
        <f t="shared" si="1"/>
        <v>Br. Chapinero Norte</v>
      </c>
      <c r="E70" s="5" t="s">
        <v>71</v>
      </c>
      <c r="F70" s="5"/>
      <c r="G70" s="5"/>
    </row>
    <row r="71" spans="2:7" ht="12.5" customHeight="1" x14ac:dyDescent="0.25">
      <c r="B71" s="11"/>
      <c r="C71" s="12"/>
      <c r="D71" s="5" t="str">
        <f t="shared" si="1"/>
        <v>AK 7 CL 66</v>
      </c>
      <c r="E71" s="5" t="s">
        <v>30</v>
      </c>
      <c r="F71" s="5">
        <v>122</v>
      </c>
      <c r="G71" s="5" t="s">
        <v>9</v>
      </c>
    </row>
    <row r="72" spans="2:7" ht="12.5" customHeight="1" x14ac:dyDescent="0.25">
      <c r="B72" s="10" t="s">
        <v>167</v>
      </c>
      <c r="C72" s="4">
        <v>0.68724537037037037</v>
      </c>
      <c r="D72" s="5" t="str">
        <f t="shared" si="1"/>
        <v xml:space="preserve">Academia Nacional De Medicina </v>
      </c>
      <c r="E72" s="5" t="s">
        <v>72</v>
      </c>
      <c r="F72" s="5"/>
      <c r="G72" s="5"/>
    </row>
    <row r="73" spans="2:7" ht="12.5" customHeight="1" x14ac:dyDescent="0.25">
      <c r="B73" s="11"/>
      <c r="C73" s="4"/>
      <c r="D73" s="5" t="str">
        <f t="shared" si="1"/>
        <v>AK 7 CL 69</v>
      </c>
      <c r="E73" s="5" t="s">
        <v>73</v>
      </c>
      <c r="F73" s="5">
        <v>60</v>
      </c>
      <c r="G73" s="5" t="s">
        <v>9</v>
      </c>
    </row>
    <row r="74" spans="2:7" ht="12.5" customHeight="1" x14ac:dyDescent="0.25">
      <c r="B74" s="10" t="s">
        <v>167</v>
      </c>
      <c r="C74" s="4">
        <v>0.68793981481481481</v>
      </c>
      <c r="D74" s="5" t="str">
        <f t="shared" si="1"/>
        <v>Avenida Chile</v>
      </c>
      <c r="E74" s="5" t="s">
        <v>74</v>
      </c>
      <c r="F74" s="5"/>
      <c r="G74" s="5"/>
    </row>
    <row r="75" spans="2:7" ht="12.5" customHeight="1" x14ac:dyDescent="0.25">
      <c r="B75" s="11"/>
      <c r="C75" s="12"/>
      <c r="D75" s="5" t="str">
        <f t="shared" si="1"/>
        <v>AK 7 CL 70a</v>
      </c>
      <c r="E75" s="5" t="s">
        <v>34</v>
      </c>
      <c r="F75" s="5">
        <v>125</v>
      </c>
      <c r="G75" s="5" t="s">
        <v>9</v>
      </c>
    </row>
    <row r="76" spans="2:7" ht="12.5" customHeight="1" x14ac:dyDescent="0.25">
      <c r="B76" s="10" t="s">
        <v>167</v>
      </c>
      <c r="C76" s="4">
        <v>0.68938657407407411</v>
      </c>
      <c r="D76" s="50"/>
      <c r="E76" s="50"/>
      <c r="F76" s="5"/>
      <c r="G76" s="5"/>
    </row>
    <row r="77" spans="2:7" ht="12.5" customHeight="1" x14ac:dyDescent="0.25">
      <c r="B77" s="7"/>
      <c r="C77" s="4"/>
      <c r="D77" s="51" t="s">
        <v>171</v>
      </c>
      <c r="E77" s="52"/>
      <c r="F77" s="2">
        <f>SUM(F47:F76)</f>
        <v>1963</v>
      </c>
      <c r="G77" s="2"/>
    </row>
    <row r="78" spans="2:7" ht="12.5" customHeight="1" x14ac:dyDescent="0.25">
      <c r="B78" s="7"/>
      <c r="C78" s="4"/>
      <c r="D78" s="46" t="s">
        <v>172</v>
      </c>
      <c r="E78" s="47"/>
      <c r="F78" s="6">
        <f>+F77/60</f>
        <v>32.716666666666669</v>
      </c>
      <c r="G78" s="2"/>
    </row>
    <row r="79" spans="2:7" ht="12.5" customHeight="1" x14ac:dyDescent="0.25">
      <c r="B79" s="7"/>
      <c r="C79" s="4"/>
      <c r="D79" s="46" t="s">
        <v>174</v>
      </c>
      <c r="E79" s="46"/>
      <c r="F79" s="6">
        <f>+AVERAGE(F47:F76)/60</f>
        <v>2.1811111111111114</v>
      </c>
      <c r="G79" s="2"/>
    </row>
    <row r="80" spans="2:7" ht="5" customHeight="1" x14ac:dyDescent="0.25">
      <c r="B80" s="15"/>
      <c r="C80" s="15"/>
      <c r="D80" s="16"/>
      <c r="E80" s="16"/>
      <c r="F80" s="17"/>
      <c r="G80" s="15"/>
    </row>
    <row r="81" spans="2:7" ht="19.899999999999999" customHeight="1" x14ac:dyDescent="0.25">
      <c r="F81" s="23"/>
      <c r="G81" s="2"/>
    </row>
    <row r="82" spans="2:7" x14ac:dyDescent="0.25">
      <c r="B82" s="44" t="s">
        <v>175</v>
      </c>
      <c r="C82" s="44"/>
      <c r="D82" s="44"/>
      <c r="E82" s="44"/>
      <c r="F82" s="44"/>
      <c r="G82" s="44"/>
    </row>
    <row r="83" spans="2:7" ht="10" thickBot="1" x14ac:dyDescent="0.3">
      <c r="B83" s="45"/>
      <c r="C83" s="45"/>
      <c r="D83" s="45"/>
      <c r="E83" s="45"/>
      <c r="F83" s="45"/>
      <c r="G83" s="45"/>
    </row>
    <row r="84" spans="2:7" ht="10.5" thickTop="1" thickBot="1" x14ac:dyDescent="0.3">
      <c r="B84" s="9" t="s">
        <v>0</v>
      </c>
      <c r="C84" s="48" t="s">
        <v>176</v>
      </c>
      <c r="D84" s="48"/>
      <c r="E84" s="9" t="s">
        <v>2</v>
      </c>
      <c r="F84" s="49">
        <v>45423</v>
      </c>
      <c r="G84" s="48"/>
    </row>
    <row r="85" spans="2:7" ht="10" thickTop="1" x14ac:dyDescent="0.25">
      <c r="B85" s="58" t="s">
        <v>3</v>
      </c>
      <c r="C85" s="56" t="s">
        <v>4</v>
      </c>
      <c r="D85" s="56" t="s">
        <v>5</v>
      </c>
      <c r="E85" s="56" t="s">
        <v>6</v>
      </c>
      <c r="F85" s="42" t="s">
        <v>7</v>
      </c>
      <c r="G85" s="42"/>
    </row>
    <row r="86" spans="2:7" ht="10" thickBot="1" x14ac:dyDescent="0.3">
      <c r="B86" s="55"/>
      <c r="C86" s="57"/>
      <c r="D86" s="57"/>
      <c r="E86" s="57"/>
      <c r="F86" s="43"/>
      <c r="G86" s="43"/>
    </row>
    <row r="87" spans="2:7" ht="13.5" customHeight="1" thickTop="1" x14ac:dyDescent="0.25">
      <c r="B87" s="10" t="s">
        <v>168</v>
      </c>
      <c r="C87" s="4">
        <v>0.58333333333333337</v>
      </c>
      <c r="D87" s="50" t="s">
        <v>8</v>
      </c>
      <c r="E87" s="50"/>
      <c r="F87" s="5">
        <v>480</v>
      </c>
      <c r="G87" s="5" t="s">
        <v>9</v>
      </c>
    </row>
    <row r="88" spans="2:7" ht="13.5" customHeight="1" x14ac:dyDescent="0.25">
      <c r="B88" s="10" t="s">
        <v>168</v>
      </c>
      <c r="C88" s="4">
        <v>0.58888888888888891</v>
      </c>
      <c r="D88" s="5" t="s">
        <v>60</v>
      </c>
      <c r="E88" s="5" t="s">
        <v>61</v>
      </c>
      <c r="F88" s="5"/>
      <c r="G88" s="5"/>
    </row>
    <row r="89" spans="2:7" ht="13.5" customHeight="1" x14ac:dyDescent="0.25">
      <c r="B89" s="10"/>
      <c r="C89" s="12"/>
      <c r="D89" s="5" t="s">
        <v>62</v>
      </c>
      <c r="E89" s="5" t="s">
        <v>63</v>
      </c>
      <c r="F89" s="5">
        <v>65</v>
      </c>
      <c r="G89" s="5" t="s">
        <v>9</v>
      </c>
    </row>
    <row r="90" spans="2:7" ht="13.5" customHeight="1" x14ac:dyDescent="0.25">
      <c r="B90" s="10" t="s">
        <v>168</v>
      </c>
      <c r="C90" s="4">
        <v>0.58964120370370365</v>
      </c>
      <c r="D90" s="5" t="str">
        <f t="shared" ref="D90:D115" si="2">+E88</f>
        <v>Teatro El Parque</v>
      </c>
      <c r="E90" s="5" t="s">
        <v>64</v>
      </c>
      <c r="F90" s="5"/>
      <c r="G90" s="5"/>
    </row>
    <row r="91" spans="2:7" ht="13.5" customHeight="1" x14ac:dyDescent="0.25">
      <c r="B91" s="10"/>
      <c r="C91" s="12"/>
      <c r="D91" s="5" t="str">
        <f t="shared" si="2"/>
        <v>Kr 5 - Cl 35</v>
      </c>
      <c r="E91" s="5" t="s">
        <v>13</v>
      </c>
      <c r="F91" s="5">
        <v>145</v>
      </c>
      <c r="G91" s="5" t="s">
        <v>9</v>
      </c>
    </row>
    <row r="92" spans="2:7" ht="13.5" customHeight="1" x14ac:dyDescent="0.25">
      <c r="B92" s="10" t="s">
        <v>168</v>
      </c>
      <c r="C92" s="4">
        <v>0.5913194444444444</v>
      </c>
      <c r="D92" s="5" t="str">
        <f t="shared" si="2"/>
        <v xml:space="preserve">Ecopetrol </v>
      </c>
      <c r="E92" s="5" t="s">
        <v>65</v>
      </c>
      <c r="F92" s="5"/>
      <c r="G92" s="5"/>
    </row>
    <row r="93" spans="2:7" ht="13.5" customHeight="1" x14ac:dyDescent="0.25">
      <c r="B93" s="10"/>
      <c r="C93" s="12"/>
      <c r="D93" s="5" t="str">
        <f t="shared" si="2"/>
        <v>AK 7 CL 37</v>
      </c>
      <c r="E93" s="5" t="s">
        <v>66</v>
      </c>
      <c r="F93" s="5">
        <v>110</v>
      </c>
      <c r="G93" s="5" t="s">
        <v>9</v>
      </c>
    </row>
    <row r="94" spans="2:7" ht="13.5" customHeight="1" x14ac:dyDescent="0.25">
      <c r="B94" s="10" t="s">
        <v>168</v>
      </c>
      <c r="C94" s="4">
        <v>0.59259259259259256</v>
      </c>
      <c r="D94" s="5" t="str">
        <f t="shared" si="2"/>
        <v>Universidad Distrital</v>
      </c>
      <c r="E94" s="5" t="s">
        <v>67</v>
      </c>
      <c r="F94" s="5"/>
      <c r="G94" s="5"/>
    </row>
    <row r="95" spans="2:7" ht="13.5" customHeight="1" x14ac:dyDescent="0.25">
      <c r="B95" s="10"/>
      <c r="C95" s="12"/>
      <c r="D95" s="5" t="str">
        <f t="shared" si="2"/>
        <v>AK 7 CL 40b</v>
      </c>
      <c r="E95" s="5" t="s">
        <v>17</v>
      </c>
      <c r="F95" s="5">
        <v>102</v>
      </c>
      <c r="G95" s="5" t="s">
        <v>9</v>
      </c>
    </row>
    <row r="96" spans="2:7" ht="13.5" customHeight="1" x14ac:dyDescent="0.25">
      <c r="B96" s="10" t="s">
        <v>168</v>
      </c>
      <c r="C96" s="4">
        <v>0.59377314814814819</v>
      </c>
      <c r="D96" s="5" t="str">
        <f t="shared" si="2"/>
        <v>Br. Sucre</v>
      </c>
      <c r="E96" s="5" t="s">
        <v>68</v>
      </c>
      <c r="F96" s="5"/>
      <c r="G96" s="5"/>
    </row>
    <row r="97" spans="2:7" ht="13.5" customHeight="1" x14ac:dyDescent="0.25">
      <c r="B97" s="10"/>
      <c r="C97" s="12"/>
      <c r="D97" s="5" t="str">
        <f t="shared" si="2"/>
        <v>AK 7 CL 42</v>
      </c>
      <c r="E97" s="5" t="s">
        <v>19</v>
      </c>
      <c r="F97" s="5">
        <v>240</v>
      </c>
      <c r="G97" s="5" t="s">
        <v>9</v>
      </c>
    </row>
    <row r="98" spans="2:7" ht="13.5" customHeight="1" x14ac:dyDescent="0.25">
      <c r="B98" s="10" t="s">
        <v>168</v>
      </c>
      <c r="C98" s="4">
        <v>0.59655092592592596</v>
      </c>
      <c r="D98" s="5" t="str">
        <f t="shared" si="2"/>
        <v>Br. Marly</v>
      </c>
      <c r="E98" s="5" t="s">
        <v>68</v>
      </c>
      <c r="F98" s="5"/>
      <c r="G98" s="5"/>
    </row>
    <row r="99" spans="2:7" ht="13.5" customHeight="1" x14ac:dyDescent="0.25">
      <c r="B99" s="10"/>
      <c r="C99" s="12"/>
      <c r="D99" s="5" t="str">
        <f t="shared" si="2"/>
        <v>AK 7 CL 46</v>
      </c>
      <c r="E99" s="5" t="s">
        <v>20</v>
      </c>
      <c r="F99" s="5">
        <v>70</v>
      </c>
      <c r="G99" s="5" t="s">
        <v>9</v>
      </c>
    </row>
    <row r="100" spans="2:7" ht="13.5" customHeight="1" x14ac:dyDescent="0.25">
      <c r="B100" s="10" t="s">
        <v>168</v>
      </c>
      <c r="C100" s="4">
        <v>0.59736111111111112</v>
      </c>
      <c r="D100" s="5" t="str">
        <f t="shared" si="2"/>
        <v>Br. Marly</v>
      </c>
      <c r="E100" s="5" t="s">
        <v>68</v>
      </c>
      <c r="F100" s="5"/>
      <c r="G100" s="5"/>
    </row>
    <row r="101" spans="2:7" ht="13.5" customHeight="1" x14ac:dyDescent="0.25">
      <c r="B101" s="10"/>
      <c r="C101" s="12"/>
      <c r="D101" s="5" t="str">
        <f t="shared" si="2"/>
        <v>AK 7 CL 48</v>
      </c>
      <c r="E101" s="5" t="s">
        <v>21</v>
      </c>
      <c r="F101" s="5">
        <v>163</v>
      </c>
      <c r="G101" s="5" t="s">
        <v>9</v>
      </c>
    </row>
    <row r="102" spans="2:7" ht="13.5" customHeight="1" x14ac:dyDescent="0.25">
      <c r="B102" s="10" t="s">
        <v>168</v>
      </c>
      <c r="C102" s="4">
        <v>0.59924768518518523</v>
      </c>
      <c r="D102" s="5" t="str">
        <f t="shared" si="2"/>
        <v>Br. Marly</v>
      </c>
      <c r="E102" s="5" t="s">
        <v>22</v>
      </c>
      <c r="F102" s="5"/>
      <c r="G102" s="5"/>
    </row>
    <row r="103" spans="2:7" ht="13.5" customHeight="1" x14ac:dyDescent="0.25">
      <c r="B103" s="10"/>
      <c r="C103" s="12"/>
      <c r="D103" s="5" t="str">
        <f t="shared" si="2"/>
        <v>AK 7 CL 51</v>
      </c>
      <c r="E103" s="5" t="s">
        <v>23</v>
      </c>
      <c r="F103" s="5">
        <v>126</v>
      </c>
      <c r="G103" s="5" t="s">
        <v>9</v>
      </c>
    </row>
    <row r="104" spans="2:7" ht="13.5" customHeight="1" x14ac:dyDescent="0.25">
      <c r="B104" s="10" t="s">
        <v>168</v>
      </c>
      <c r="C104" s="4">
        <v>0.60070601851851857</v>
      </c>
      <c r="D104" s="5" t="str">
        <f t="shared" si="2"/>
        <v>BR CHAPINERO CENTRAL</v>
      </c>
      <c r="E104" s="5" t="s">
        <v>22</v>
      </c>
      <c r="F104" s="5"/>
      <c r="G104" s="5"/>
    </row>
    <row r="105" spans="2:7" ht="13.5" customHeight="1" x14ac:dyDescent="0.25">
      <c r="B105" s="10"/>
      <c r="C105" s="12"/>
      <c r="D105" s="5" t="str">
        <f t="shared" si="2"/>
        <v>AK 7 CL 55</v>
      </c>
      <c r="E105" s="5" t="s">
        <v>24</v>
      </c>
      <c r="F105" s="5">
        <v>141</v>
      </c>
      <c r="G105" s="5" t="s">
        <v>9</v>
      </c>
    </row>
    <row r="106" spans="2:7" ht="13.5" customHeight="1" x14ac:dyDescent="0.25">
      <c r="B106" s="10" t="s">
        <v>168</v>
      </c>
      <c r="C106" s="4">
        <v>0.60233796296296294</v>
      </c>
      <c r="D106" s="5" t="str">
        <f t="shared" si="2"/>
        <v>BR CHAPINERO CENTRAL</v>
      </c>
      <c r="E106" s="5" t="s">
        <v>69</v>
      </c>
      <c r="F106" s="5"/>
      <c r="G106" s="5"/>
    </row>
    <row r="107" spans="2:7" ht="13.5" customHeight="1" x14ac:dyDescent="0.25">
      <c r="B107" s="10"/>
      <c r="C107" s="12"/>
      <c r="D107" s="5" t="str">
        <f t="shared" si="2"/>
        <v>AK 7 CL 57</v>
      </c>
      <c r="E107" s="5" t="s">
        <v>26</v>
      </c>
      <c r="F107" s="5">
        <v>180</v>
      </c>
      <c r="G107" s="5" t="s">
        <v>9</v>
      </c>
    </row>
    <row r="108" spans="2:7" ht="13.5" customHeight="1" x14ac:dyDescent="0.25">
      <c r="B108" s="10" t="s">
        <v>168</v>
      </c>
      <c r="C108" s="4">
        <v>0.60442129629629626</v>
      </c>
      <c r="D108" s="5" t="str">
        <f t="shared" si="2"/>
        <v>Universidad De La Salle</v>
      </c>
      <c r="E108" s="5" t="s">
        <v>70</v>
      </c>
      <c r="F108" s="5"/>
      <c r="G108" s="5"/>
    </row>
    <row r="109" spans="2:7" ht="13.5" customHeight="1" x14ac:dyDescent="0.25">
      <c r="B109" s="10"/>
      <c r="C109" s="12"/>
      <c r="D109" s="5" t="str">
        <f t="shared" si="2"/>
        <v>AK 7 CL 60</v>
      </c>
      <c r="E109" s="5" t="s">
        <v>28</v>
      </c>
      <c r="F109" s="5">
        <v>254</v>
      </c>
      <c r="G109" s="5" t="s">
        <v>9</v>
      </c>
    </row>
    <row r="110" spans="2:7" ht="13.5" customHeight="1" x14ac:dyDescent="0.25">
      <c r="B110" s="10" t="s">
        <v>168</v>
      </c>
      <c r="C110" s="4">
        <v>0.60736111111111113</v>
      </c>
      <c r="D110" s="5" t="str">
        <f t="shared" si="2"/>
        <v>Br. Chapinero Norte</v>
      </c>
      <c r="E110" s="5" t="s">
        <v>71</v>
      </c>
      <c r="F110" s="5"/>
      <c r="G110" s="5"/>
    </row>
    <row r="111" spans="2:7" ht="13.5" customHeight="1" x14ac:dyDescent="0.25">
      <c r="B111" s="11"/>
      <c r="C111" s="12"/>
      <c r="D111" s="5" t="str">
        <f t="shared" si="2"/>
        <v>AK 7 CL 66</v>
      </c>
      <c r="E111" s="5" t="s">
        <v>30</v>
      </c>
      <c r="F111" s="5">
        <v>130</v>
      </c>
      <c r="G111" s="5" t="s">
        <v>9</v>
      </c>
    </row>
    <row r="112" spans="2:7" ht="13.5" customHeight="1" x14ac:dyDescent="0.25">
      <c r="B112" s="10" t="s">
        <v>168</v>
      </c>
      <c r="C112" s="4">
        <v>0.60886574074074074</v>
      </c>
      <c r="D112" s="5" t="str">
        <f t="shared" si="2"/>
        <v xml:space="preserve">Academia Nacional De Medicina </v>
      </c>
      <c r="E112" s="5" t="s">
        <v>72</v>
      </c>
      <c r="F112" s="5"/>
      <c r="G112" s="5"/>
    </row>
    <row r="113" spans="2:7" ht="13.5" customHeight="1" x14ac:dyDescent="0.25">
      <c r="B113" s="11"/>
      <c r="C113" s="4"/>
      <c r="D113" s="5" t="str">
        <f t="shared" si="2"/>
        <v>AK 7 CL 69</v>
      </c>
      <c r="E113" s="5" t="s">
        <v>73</v>
      </c>
      <c r="F113" s="5">
        <v>65</v>
      </c>
      <c r="G113" s="5" t="s">
        <v>9</v>
      </c>
    </row>
    <row r="114" spans="2:7" ht="13.5" customHeight="1" x14ac:dyDescent="0.25">
      <c r="B114" s="10" t="s">
        <v>168</v>
      </c>
      <c r="C114" s="4">
        <v>0.60961805555555559</v>
      </c>
      <c r="D114" s="5" t="str">
        <f t="shared" si="2"/>
        <v>Avenida Chile</v>
      </c>
      <c r="E114" s="5" t="s">
        <v>74</v>
      </c>
      <c r="F114" s="5"/>
      <c r="G114" s="5"/>
    </row>
    <row r="115" spans="2:7" ht="13.5" customHeight="1" x14ac:dyDescent="0.25">
      <c r="B115" s="11"/>
      <c r="C115" s="12"/>
      <c r="D115" s="5" t="str">
        <f t="shared" si="2"/>
        <v>AK 7 CL 70a</v>
      </c>
      <c r="E115" s="5" t="s">
        <v>34</v>
      </c>
      <c r="F115" s="5">
        <v>133</v>
      </c>
      <c r="G115" s="5" t="s">
        <v>9</v>
      </c>
    </row>
    <row r="116" spans="2:7" ht="13.5" customHeight="1" x14ac:dyDescent="0.25">
      <c r="B116" s="10" t="s">
        <v>168</v>
      </c>
      <c r="C116" s="4">
        <v>0.61115740740740743</v>
      </c>
      <c r="D116" s="50"/>
      <c r="E116" s="50"/>
      <c r="F116" s="5"/>
      <c r="G116" s="5"/>
    </row>
    <row r="117" spans="2:7" ht="13.5" customHeight="1" x14ac:dyDescent="0.25">
      <c r="B117" s="7"/>
      <c r="C117" s="4"/>
      <c r="D117" s="51" t="s">
        <v>171</v>
      </c>
      <c r="E117" s="52"/>
      <c r="F117" s="2">
        <f>SUM(F87:F116)</f>
        <v>2404</v>
      </c>
      <c r="G117" s="2"/>
    </row>
    <row r="118" spans="2:7" ht="13.5" customHeight="1" x14ac:dyDescent="0.25">
      <c r="B118" s="7"/>
      <c r="C118" s="4"/>
      <c r="D118" s="46" t="s">
        <v>172</v>
      </c>
      <c r="E118" s="47"/>
      <c r="F118" s="6">
        <f>+F117/60</f>
        <v>40.06666666666667</v>
      </c>
      <c r="G118" s="2"/>
    </row>
    <row r="119" spans="2:7" ht="13.5" customHeight="1" x14ac:dyDescent="0.25">
      <c r="B119" s="7"/>
      <c r="C119" s="4"/>
      <c r="D119" s="46" t="s">
        <v>174</v>
      </c>
      <c r="E119" s="46"/>
      <c r="F119" s="6">
        <f>+AVERAGE(F87:F116)/60</f>
        <v>2.6711111111111112</v>
      </c>
      <c r="G119" s="2"/>
    </row>
    <row r="120" spans="2:7" ht="6.5" customHeight="1" x14ac:dyDescent="0.25">
      <c r="B120" s="15"/>
      <c r="C120" s="15"/>
      <c r="D120" s="16"/>
      <c r="E120" s="16"/>
      <c r="F120" s="17"/>
      <c r="G120" s="15"/>
    </row>
    <row r="121" spans="2:7" ht="14" customHeight="1" x14ac:dyDescent="0.25">
      <c r="B121" s="7"/>
      <c r="C121" s="4"/>
      <c r="D121" s="7"/>
      <c r="E121" s="7"/>
      <c r="F121" s="2"/>
      <c r="G121" s="2"/>
    </row>
    <row r="122" spans="2:7" ht="12.5" customHeight="1" x14ac:dyDescent="0.25">
      <c r="B122" s="44" t="s">
        <v>175</v>
      </c>
      <c r="C122" s="44"/>
      <c r="D122" s="44"/>
      <c r="E122" s="44"/>
      <c r="F122" s="44"/>
      <c r="G122" s="44"/>
    </row>
    <row r="123" spans="2:7" ht="11.5" customHeight="1" thickBot="1" x14ac:dyDescent="0.3">
      <c r="B123" s="45"/>
      <c r="C123" s="45"/>
      <c r="D123" s="45"/>
      <c r="E123" s="45"/>
      <c r="F123" s="45"/>
      <c r="G123" s="45"/>
    </row>
    <row r="124" spans="2:7" ht="12" customHeight="1" thickTop="1" thickBot="1" x14ac:dyDescent="0.3">
      <c r="B124" s="9" t="s">
        <v>0</v>
      </c>
      <c r="C124" s="48" t="s">
        <v>176</v>
      </c>
      <c r="D124" s="48"/>
      <c r="E124" s="9" t="s">
        <v>2</v>
      </c>
      <c r="F124" s="49">
        <v>45427</v>
      </c>
      <c r="G124" s="48"/>
    </row>
    <row r="125" spans="2:7" ht="10.5" customHeight="1" thickTop="1" x14ac:dyDescent="0.25">
      <c r="B125" s="58" t="s">
        <v>3</v>
      </c>
      <c r="C125" s="56" t="s">
        <v>4</v>
      </c>
      <c r="D125" s="56" t="s">
        <v>5</v>
      </c>
      <c r="E125" s="56" t="s">
        <v>6</v>
      </c>
      <c r="F125" s="42" t="s">
        <v>7</v>
      </c>
      <c r="G125" s="42"/>
    </row>
    <row r="126" spans="2:7" ht="10" thickBot="1" x14ac:dyDescent="0.3">
      <c r="B126" s="55"/>
      <c r="C126" s="57"/>
      <c r="D126" s="57"/>
      <c r="E126" s="57"/>
      <c r="F126" s="43"/>
      <c r="G126" s="43"/>
    </row>
    <row r="127" spans="2:7" ht="13.5" customHeight="1" thickTop="1" x14ac:dyDescent="0.25">
      <c r="B127" s="10" t="s">
        <v>169</v>
      </c>
      <c r="C127" s="4">
        <v>0.375</v>
      </c>
      <c r="D127" s="50" t="s">
        <v>8</v>
      </c>
      <c r="E127" s="50"/>
      <c r="F127" s="5">
        <v>120</v>
      </c>
      <c r="G127" s="5" t="s">
        <v>9</v>
      </c>
    </row>
    <row r="128" spans="2:7" ht="13.5" customHeight="1" x14ac:dyDescent="0.25">
      <c r="B128" s="10" t="s">
        <v>169</v>
      </c>
      <c r="C128" s="4">
        <v>0.37638888888888888</v>
      </c>
      <c r="D128" s="5" t="s">
        <v>60</v>
      </c>
      <c r="E128" s="5" t="s">
        <v>61</v>
      </c>
      <c r="F128" s="5"/>
      <c r="G128" s="5"/>
    </row>
    <row r="129" spans="2:7" ht="13.5" customHeight="1" x14ac:dyDescent="0.25">
      <c r="B129" s="10"/>
      <c r="C129" s="12"/>
      <c r="D129" s="5" t="s">
        <v>62</v>
      </c>
      <c r="E129" s="5" t="s">
        <v>63</v>
      </c>
      <c r="F129" s="5">
        <v>76</v>
      </c>
      <c r="G129" s="5" t="s">
        <v>9</v>
      </c>
    </row>
    <row r="130" spans="2:7" ht="13.5" customHeight="1" x14ac:dyDescent="0.25">
      <c r="B130" s="10" t="s">
        <v>169</v>
      </c>
      <c r="C130" s="4">
        <v>0.3772685185185185</v>
      </c>
      <c r="D130" s="5" t="str">
        <f t="shared" ref="D130:D155" si="3">+E128</f>
        <v>Teatro El Parque</v>
      </c>
      <c r="E130" s="5" t="s">
        <v>64</v>
      </c>
      <c r="F130" s="5"/>
      <c r="G130" s="5"/>
    </row>
    <row r="131" spans="2:7" ht="13.5" customHeight="1" x14ac:dyDescent="0.25">
      <c r="B131" s="10"/>
      <c r="C131" s="12"/>
      <c r="D131" s="5" t="str">
        <f t="shared" si="3"/>
        <v>Kr 5 - Cl 35</v>
      </c>
      <c r="E131" s="5" t="s">
        <v>13</v>
      </c>
      <c r="F131" s="5">
        <v>181</v>
      </c>
      <c r="G131" s="5" t="s">
        <v>9</v>
      </c>
    </row>
    <row r="132" spans="2:7" ht="13.5" customHeight="1" x14ac:dyDescent="0.25">
      <c r="B132" s="10" t="s">
        <v>169</v>
      </c>
      <c r="C132" s="4">
        <v>0.37936342592592592</v>
      </c>
      <c r="D132" s="5" t="str">
        <f t="shared" si="3"/>
        <v xml:space="preserve">Ecopetrol </v>
      </c>
      <c r="E132" s="5" t="s">
        <v>65</v>
      </c>
      <c r="F132" s="5"/>
      <c r="G132" s="5"/>
    </row>
    <row r="133" spans="2:7" ht="13.5" customHeight="1" x14ac:dyDescent="0.25">
      <c r="B133" s="10"/>
      <c r="C133" s="12"/>
      <c r="D133" s="5" t="str">
        <f t="shared" si="3"/>
        <v>AK 7 CL 37</v>
      </c>
      <c r="E133" s="5" t="s">
        <v>66</v>
      </c>
      <c r="F133" s="5">
        <v>125</v>
      </c>
      <c r="G133" s="5" t="s">
        <v>9</v>
      </c>
    </row>
    <row r="134" spans="2:7" ht="13.5" customHeight="1" x14ac:dyDescent="0.25">
      <c r="B134" s="10" t="s">
        <v>169</v>
      </c>
      <c r="C134" s="4">
        <v>0.38081018518518517</v>
      </c>
      <c r="D134" s="5" t="str">
        <f t="shared" si="3"/>
        <v>Universidad Distrital</v>
      </c>
      <c r="E134" s="5" t="s">
        <v>67</v>
      </c>
      <c r="F134" s="5"/>
      <c r="G134" s="5"/>
    </row>
    <row r="135" spans="2:7" ht="13.5" customHeight="1" x14ac:dyDescent="0.25">
      <c r="B135" s="10"/>
      <c r="C135" s="12"/>
      <c r="D135" s="5" t="str">
        <f t="shared" si="3"/>
        <v>AK 7 CL 40b</v>
      </c>
      <c r="E135" s="5" t="s">
        <v>17</v>
      </c>
      <c r="F135" s="5">
        <v>96</v>
      </c>
      <c r="G135" s="5" t="s">
        <v>9</v>
      </c>
    </row>
    <row r="136" spans="2:7" ht="13.5" customHeight="1" x14ac:dyDescent="0.25">
      <c r="B136" s="10" t="s">
        <v>169</v>
      </c>
      <c r="C136" s="4">
        <v>0.38192129629629629</v>
      </c>
      <c r="D136" s="5" t="str">
        <f t="shared" si="3"/>
        <v>Br. Sucre</v>
      </c>
      <c r="E136" s="5" t="s">
        <v>68</v>
      </c>
      <c r="F136" s="5"/>
      <c r="G136" s="5"/>
    </row>
    <row r="137" spans="2:7" ht="13.5" customHeight="1" x14ac:dyDescent="0.25">
      <c r="B137" s="10"/>
      <c r="C137" s="12"/>
      <c r="D137" s="5" t="str">
        <f t="shared" si="3"/>
        <v>AK 7 CL 42</v>
      </c>
      <c r="E137" s="5" t="s">
        <v>19</v>
      </c>
      <c r="F137" s="5">
        <v>202</v>
      </c>
      <c r="G137" s="5" t="s">
        <v>9</v>
      </c>
    </row>
    <row r="138" spans="2:7" ht="13.5" customHeight="1" x14ac:dyDescent="0.25">
      <c r="B138" s="10" t="s">
        <v>169</v>
      </c>
      <c r="C138" s="4">
        <v>0.38414351851851852</v>
      </c>
      <c r="D138" s="5" t="str">
        <f t="shared" si="3"/>
        <v>Br. Marly</v>
      </c>
      <c r="E138" s="5" t="s">
        <v>68</v>
      </c>
      <c r="F138" s="5"/>
      <c r="G138" s="5"/>
    </row>
    <row r="139" spans="2:7" ht="13.5" customHeight="1" x14ac:dyDescent="0.25">
      <c r="B139" s="10"/>
      <c r="C139" s="12"/>
      <c r="D139" s="5" t="str">
        <f t="shared" si="3"/>
        <v>AK 7 CL 46</v>
      </c>
      <c r="E139" s="5" t="s">
        <v>20</v>
      </c>
      <c r="F139" s="5">
        <v>76</v>
      </c>
      <c r="G139" s="5" t="s">
        <v>9</v>
      </c>
    </row>
    <row r="140" spans="2:7" ht="13.5" customHeight="1" x14ac:dyDescent="0.25">
      <c r="B140" s="10" t="s">
        <v>169</v>
      </c>
      <c r="C140" s="4">
        <v>0.38502314814814814</v>
      </c>
      <c r="D140" s="5" t="str">
        <f t="shared" si="3"/>
        <v>Br. Marly</v>
      </c>
      <c r="E140" s="5" t="s">
        <v>68</v>
      </c>
      <c r="F140" s="5"/>
      <c r="G140" s="5"/>
    </row>
    <row r="141" spans="2:7" ht="13.5" customHeight="1" x14ac:dyDescent="0.25">
      <c r="B141" s="10"/>
      <c r="C141" s="12"/>
      <c r="D141" s="5" t="str">
        <f t="shared" si="3"/>
        <v>AK 7 CL 48</v>
      </c>
      <c r="E141" s="5" t="s">
        <v>21</v>
      </c>
      <c r="F141" s="5">
        <v>152</v>
      </c>
      <c r="G141" s="5" t="s">
        <v>9</v>
      </c>
    </row>
    <row r="142" spans="2:7" ht="13.5" customHeight="1" x14ac:dyDescent="0.25">
      <c r="B142" s="10" t="s">
        <v>169</v>
      </c>
      <c r="C142" s="4">
        <v>0.38678240740740738</v>
      </c>
      <c r="D142" s="5" t="str">
        <f t="shared" si="3"/>
        <v>Br. Marly</v>
      </c>
      <c r="E142" s="5" t="s">
        <v>22</v>
      </c>
      <c r="F142" s="5"/>
      <c r="G142" s="5"/>
    </row>
    <row r="143" spans="2:7" ht="13.5" customHeight="1" x14ac:dyDescent="0.25">
      <c r="B143" s="10"/>
      <c r="C143" s="12"/>
      <c r="D143" s="5" t="str">
        <f t="shared" si="3"/>
        <v>AK 7 CL 51</v>
      </c>
      <c r="E143" s="5" t="s">
        <v>23</v>
      </c>
      <c r="F143" s="5">
        <v>126</v>
      </c>
      <c r="G143" s="5" t="s">
        <v>9</v>
      </c>
    </row>
    <row r="144" spans="2:7" ht="13.5" customHeight="1" x14ac:dyDescent="0.25">
      <c r="B144" s="10" t="s">
        <v>169</v>
      </c>
      <c r="C144" s="4">
        <v>0.38824074074074072</v>
      </c>
      <c r="D144" s="5" t="str">
        <f t="shared" si="3"/>
        <v>BR CHAPINERO CENTRAL</v>
      </c>
      <c r="E144" s="5" t="s">
        <v>22</v>
      </c>
      <c r="F144" s="5"/>
      <c r="G144" s="5"/>
    </row>
    <row r="145" spans="2:7" ht="13.5" customHeight="1" x14ac:dyDescent="0.25">
      <c r="B145" s="10"/>
      <c r="C145" s="12"/>
      <c r="D145" s="5" t="str">
        <f t="shared" si="3"/>
        <v>AK 7 CL 55</v>
      </c>
      <c r="E145" s="5" t="s">
        <v>24</v>
      </c>
      <c r="F145" s="5">
        <v>157</v>
      </c>
      <c r="G145" s="5" t="s">
        <v>9</v>
      </c>
    </row>
    <row r="146" spans="2:7" ht="13.5" customHeight="1" x14ac:dyDescent="0.25">
      <c r="B146" s="10" t="s">
        <v>169</v>
      </c>
      <c r="C146" s="4">
        <v>0.39005787037037037</v>
      </c>
      <c r="D146" s="5" t="str">
        <f t="shared" si="3"/>
        <v>BR CHAPINERO CENTRAL</v>
      </c>
      <c r="E146" s="5" t="s">
        <v>69</v>
      </c>
      <c r="F146" s="5"/>
      <c r="G146" s="5"/>
    </row>
    <row r="147" spans="2:7" ht="13.5" customHeight="1" x14ac:dyDescent="0.25">
      <c r="B147" s="10"/>
      <c r="C147" s="12"/>
      <c r="D147" s="5" t="str">
        <f t="shared" si="3"/>
        <v>AK 7 CL 57</v>
      </c>
      <c r="E147" s="5" t="s">
        <v>26</v>
      </c>
      <c r="F147" s="5">
        <v>200</v>
      </c>
      <c r="G147" s="5" t="s">
        <v>9</v>
      </c>
    </row>
    <row r="148" spans="2:7" ht="13.5" customHeight="1" x14ac:dyDescent="0.25">
      <c r="B148" s="10" t="s">
        <v>169</v>
      </c>
      <c r="C148" s="4">
        <v>0.3923726851851852</v>
      </c>
      <c r="D148" s="5" t="str">
        <f t="shared" si="3"/>
        <v>Universidad De La Salle</v>
      </c>
      <c r="E148" s="5" t="s">
        <v>70</v>
      </c>
      <c r="F148" s="5"/>
      <c r="G148" s="5"/>
    </row>
    <row r="149" spans="2:7" ht="13.5" customHeight="1" x14ac:dyDescent="0.25">
      <c r="B149" s="10"/>
      <c r="C149" s="12"/>
      <c r="D149" s="5" t="str">
        <f t="shared" si="3"/>
        <v>AK 7 CL 60</v>
      </c>
      <c r="E149" s="5" t="s">
        <v>28</v>
      </c>
      <c r="F149" s="5">
        <v>211</v>
      </c>
      <c r="G149" s="5" t="s">
        <v>9</v>
      </c>
    </row>
    <row r="150" spans="2:7" ht="13.5" customHeight="1" x14ac:dyDescent="0.25">
      <c r="B150" s="10" t="s">
        <v>169</v>
      </c>
      <c r="C150" s="4">
        <v>0.39481481481481484</v>
      </c>
      <c r="D150" s="5" t="str">
        <f t="shared" si="3"/>
        <v>Br. Chapinero Norte</v>
      </c>
      <c r="E150" s="5" t="s">
        <v>71</v>
      </c>
      <c r="F150" s="5"/>
      <c r="G150" s="5"/>
    </row>
    <row r="151" spans="2:7" ht="13.5" customHeight="1" x14ac:dyDescent="0.25">
      <c r="B151" s="11"/>
      <c r="C151" s="12"/>
      <c r="D151" s="5" t="str">
        <f t="shared" si="3"/>
        <v>AK 7 CL 66</v>
      </c>
      <c r="E151" s="5" t="s">
        <v>30</v>
      </c>
      <c r="F151" s="5">
        <v>122</v>
      </c>
      <c r="G151" s="5" t="s">
        <v>9</v>
      </c>
    </row>
    <row r="152" spans="2:7" ht="13.5" customHeight="1" x14ac:dyDescent="0.25">
      <c r="B152" s="10" t="s">
        <v>169</v>
      </c>
      <c r="C152" s="4">
        <v>0.39622685185185186</v>
      </c>
      <c r="D152" s="5" t="str">
        <f t="shared" si="3"/>
        <v xml:space="preserve">Academia Nacional De Medicina </v>
      </c>
      <c r="E152" s="5" t="s">
        <v>72</v>
      </c>
      <c r="F152" s="5"/>
      <c r="G152" s="5"/>
    </row>
    <row r="153" spans="2:7" ht="13.5" customHeight="1" x14ac:dyDescent="0.25">
      <c r="B153" s="11"/>
      <c r="C153" s="4"/>
      <c r="D153" s="5" t="str">
        <f t="shared" si="3"/>
        <v>AK 7 CL 69</v>
      </c>
      <c r="E153" s="5" t="s">
        <v>73</v>
      </c>
      <c r="F153" s="5">
        <v>88</v>
      </c>
      <c r="G153" s="5" t="s">
        <v>9</v>
      </c>
    </row>
    <row r="154" spans="2:7" ht="13.5" customHeight="1" x14ac:dyDescent="0.25">
      <c r="B154" s="10" t="s">
        <v>169</v>
      </c>
      <c r="C154" s="4">
        <v>0.39724537037037039</v>
      </c>
      <c r="D154" s="5" t="str">
        <f t="shared" si="3"/>
        <v>Avenida Chile</v>
      </c>
      <c r="E154" s="5" t="s">
        <v>74</v>
      </c>
      <c r="F154" s="5"/>
      <c r="G154" s="5"/>
    </row>
    <row r="155" spans="2:7" ht="13.5" customHeight="1" x14ac:dyDescent="0.25">
      <c r="B155" s="11"/>
      <c r="C155" s="12"/>
      <c r="D155" s="5" t="str">
        <f t="shared" si="3"/>
        <v>AK 7 CL 70a</v>
      </c>
      <c r="E155" s="5" t="s">
        <v>34</v>
      </c>
      <c r="F155" s="5">
        <v>126</v>
      </c>
      <c r="G155" s="5" t="s">
        <v>9</v>
      </c>
    </row>
    <row r="156" spans="2:7" ht="13.5" customHeight="1" x14ac:dyDescent="0.25">
      <c r="B156" s="10" t="s">
        <v>169</v>
      </c>
      <c r="C156" s="4">
        <v>0.39870370370370373</v>
      </c>
      <c r="D156" s="50"/>
      <c r="E156" s="50"/>
      <c r="F156" s="5"/>
      <c r="G156" s="5"/>
    </row>
    <row r="157" spans="2:7" ht="13.5" customHeight="1" x14ac:dyDescent="0.25">
      <c r="B157" s="7"/>
      <c r="C157" s="4"/>
      <c r="D157" s="51" t="s">
        <v>171</v>
      </c>
      <c r="E157" s="52"/>
      <c r="F157" s="2">
        <f>SUM(F127:F156)</f>
        <v>2058</v>
      </c>
      <c r="G157" s="2"/>
    </row>
    <row r="158" spans="2:7" ht="13.5" customHeight="1" x14ac:dyDescent="0.25">
      <c r="B158" s="7"/>
      <c r="C158" s="4"/>
      <c r="D158" s="46" t="s">
        <v>172</v>
      </c>
      <c r="E158" s="47"/>
      <c r="F158" s="6">
        <f>+F157/60</f>
        <v>34.299999999999997</v>
      </c>
      <c r="G158" s="2"/>
    </row>
    <row r="159" spans="2:7" ht="13.5" customHeight="1" x14ac:dyDescent="0.25">
      <c r="B159" s="7"/>
      <c r="C159" s="4"/>
      <c r="D159" s="46" t="s">
        <v>174</v>
      </c>
      <c r="E159" s="46"/>
      <c r="F159" s="6">
        <f>+AVERAGE(F127:F156)/60</f>
        <v>2.2866666666666666</v>
      </c>
      <c r="G159" s="2"/>
    </row>
    <row r="160" spans="2:7" ht="5.5" customHeight="1" x14ac:dyDescent="0.25">
      <c r="B160" s="15"/>
      <c r="C160" s="15"/>
      <c r="D160" s="16"/>
      <c r="E160" s="16"/>
      <c r="F160" s="17"/>
      <c r="G160" s="15"/>
    </row>
    <row r="161" spans="2:7" ht="19.5" customHeight="1" x14ac:dyDescent="0.25">
      <c r="B161" s="7"/>
      <c r="C161" s="4"/>
      <c r="D161" s="7"/>
      <c r="E161" s="7"/>
      <c r="F161" s="2"/>
      <c r="G161" s="2"/>
    </row>
    <row r="162" spans="2:7" ht="15.5" customHeight="1" x14ac:dyDescent="0.25">
      <c r="B162" s="44" t="s">
        <v>175</v>
      </c>
      <c r="C162" s="44"/>
      <c r="D162" s="44"/>
      <c r="E162" s="44"/>
      <c r="F162" s="44"/>
      <c r="G162" s="44"/>
    </row>
    <row r="163" spans="2:7" ht="5.5" customHeight="1" thickBot="1" x14ac:dyDescent="0.3">
      <c r="B163" s="45"/>
      <c r="C163" s="45"/>
      <c r="D163" s="45"/>
      <c r="E163" s="45"/>
      <c r="F163" s="45"/>
      <c r="G163" s="45"/>
    </row>
    <row r="164" spans="2:7" ht="10.5" thickTop="1" thickBot="1" x14ac:dyDescent="0.3">
      <c r="B164" s="9" t="s">
        <v>0</v>
      </c>
      <c r="C164" s="48" t="s">
        <v>176</v>
      </c>
      <c r="D164" s="48"/>
      <c r="E164" s="9" t="s">
        <v>2</v>
      </c>
      <c r="F164" s="49">
        <v>45437</v>
      </c>
      <c r="G164" s="48"/>
    </row>
    <row r="165" spans="2:7" ht="6" customHeight="1" thickTop="1" x14ac:dyDescent="0.25">
      <c r="B165" s="58" t="s">
        <v>3</v>
      </c>
      <c r="C165" s="56" t="s">
        <v>4</v>
      </c>
      <c r="D165" s="56" t="s">
        <v>5</v>
      </c>
      <c r="E165" s="56" t="s">
        <v>6</v>
      </c>
      <c r="F165" s="42" t="s">
        <v>7</v>
      </c>
      <c r="G165" s="42"/>
    </row>
    <row r="166" spans="2:7" ht="10" thickBot="1" x14ac:dyDescent="0.3">
      <c r="B166" s="55"/>
      <c r="C166" s="57"/>
      <c r="D166" s="57"/>
      <c r="E166" s="57"/>
      <c r="F166" s="43"/>
      <c r="G166" s="43"/>
    </row>
    <row r="167" spans="2:7" ht="13" customHeight="1" thickTop="1" x14ac:dyDescent="0.25">
      <c r="B167" s="10" t="s">
        <v>170</v>
      </c>
      <c r="C167" s="4">
        <v>0.66666666666666663</v>
      </c>
      <c r="D167" s="50" t="s">
        <v>8</v>
      </c>
      <c r="E167" s="50"/>
      <c r="F167" s="5">
        <v>196</v>
      </c>
      <c r="G167" s="5" t="s">
        <v>9</v>
      </c>
    </row>
    <row r="168" spans="2:7" ht="13" customHeight="1" x14ac:dyDescent="0.25">
      <c r="B168" s="10" t="s">
        <v>170</v>
      </c>
      <c r="C168" s="4">
        <v>0.66893518518518513</v>
      </c>
      <c r="D168" s="5" t="s">
        <v>60</v>
      </c>
      <c r="E168" s="5" t="s">
        <v>61</v>
      </c>
      <c r="F168" s="5"/>
      <c r="G168" s="5"/>
    </row>
    <row r="169" spans="2:7" ht="13" customHeight="1" x14ac:dyDescent="0.25">
      <c r="B169" s="10"/>
      <c r="C169" s="12"/>
      <c r="D169" s="5" t="s">
        <v>62</v>
      </c>
      <c r="E169" s="5" t="s">
        <v>63</v>
      </c>
      <c r="F169" s="5">
        <v>73</v>
      </c>
      <c r="G169" s="5" t="s">
        <v>9</v>
      </c>
    </row>
    <row r="170" spans="2:7" ht="13" customHeight="1" x14ac:dyDescent="0.25">
      <c r="B170" s="10" t="s">
        <v>170</v>
      </c>
      <c r="C170" s="4">
        <v>0.66978009259259264</v>
      </c>
      <c r="D170" s="5" t="str">
        <f t="shared" ref="D170:D195" si="4">+E168</f>
        <v>Teatro El Parque</v>
      </c>
      <c r="E170" s="5" t="s">
        <v>64</v>
      </c>
      <c r="F170" s="5"/>
      <c r="G170" s="5"/>
    </row>
    <row r="171" spans="2:7" ht="13" customHeight="1" x14ac:dyDescent="0.25">
      <c r="B171" s="10"/>
      <c r="C171" s="12"/>
      <c r="D171" s="5" t="str">
        <f t="shared" si="4"/>
        <v>Kr 5 - Cl 35</v>
      </c>
      <c r="E171" s="5" t="s">
        <v>13</v>
      </c>
      <c r="F171" s="5">
        <v>140</v>
      </c>
      <c r="G171" s="5" t="s">
        <v>9</v>
      </c>
    </row>
    <row r="172" spans="2:7" ht="13" customHeight="1" x14ac:dyDescent="0.25">
      <c r="B172" s="10" t="s">
        <v>170</v>
      </c>
      <c r="C172" s="4">
        <v>0.67140046296296296</v>
      </c>
      <c r="D172" s="5" t="str">
        <f t="shared" si="4"/>
        <v xml:space="preserve">Ecopetrol </v>
      </c>
      <c r="E172" s="5" t="s">
        <v>65</v>
      </c>
      <c r="F172" s="5"/>
      <c r="G172" s="5"/>
    </row>
    <row r="173" spans="2:7" ht="13" customHeight="1" x14ac:dyDescent="0.25">
      <c r="B173" s="10"/>
      <c r="C173" s="12"/>
      <c r="D173" s="5" t="str">
        <f t="shared" si="4"/>
        <v>AK 7 CL 37</v>
      </c>
      <c r="E173" s="5" t="s">
        <v>66</v>
      </c>
      <c r="F173" s="5">
        <v>118</v>
      </c>
      <c r="G173" s="5" t="s">
        <v>9</v>
      </c>
    </row>
    <row r="174" spans="2:7" ht="13" customHeight="1" x14ac:dyDescent="0.25">
      <c r="B174" s="10" t="s">
        <v>170</v>
      </c>
      <c r="C174" s="4">
        <v>0.67276620370370366</v>
      </c>
      <c r="D174" s="5" t="str">
        <f t="shared" si="4"/>
        <v>Universidad Distrital</v>
      </c>
      <c r="E174" s="5" t="s">
        <v>67</v>
      </c>
      <c r="F174" s="5"/>
      <c r="G174" s="5"/>
    </row>
    <row r="175" spans="2:7" ht="13" customHeight="1" x14ac:dyDescent="0.25">
      <c r="B175" s="10"/>
      <c r="C175" s="12"/>
      <c r="D175" s="5" t="str">
        <f t="shared" si="4"/>
        <v>AK 7 CL 40b</v>
      </c>
      <c r="E175" s="5" t="s">
        <v>17</v>
      </c>
      <c r="F175" s="5">
        <v>114</v>
      </c>
      <c r="G175" s="5" t="s">
        <v>9</v>
      </c>
    </row>
    <row r="176" spans="2:7" ht="13" customHeight="1" x14ac:dyDescent="0.25">
      <c r="B176" s="10" t="s">
        <v>170</v>
      </c>
      <c r="C176" s="4">
        <v>0.6740856481481482</v>
      </c>
      <c r="D176" s="5" t="str">
        <f t="shared" si="4"/>
        <v>Br. Sucre</v>
      </c>
      <c r="E176" s="5" t="s">
        <v>68</v>
      </c>
      <c r="F176" s="5"/>
      <c r="G176" s="5"/>
    </row>
    <row r="177" spans="2:7" ht="13" customHeight="1" x14ac:dyDescent="0.25">
      <c r="B177" s="10"/>
      <c r="C177" s="12"/>
      <c r="D177" s="5" t="str">
        <f t="shared" si="4"/>
        <v>AK 7 CL 42</v>
      </c>
      <c r="E177" s="5" t="s">
        <v>19</v>
      </c>
      <c r="F177" s="5">
        <v>236</v>
      </c>
      <c r="G177" s="5" t="s">
        <v>9</v>
      </c>
    </row>
    <row r="178" spans="2:7" ht="13" customHeight="1" x14ac:dyDescent="0.25">
      <c r="B178" s="10" t="s">
        <v>170</v>
      </c>
      <c r="C178" s="4">
        <v>0.67681712962962959</v>
      </c>
      <c r="D178" s="5" t="str">
        <f t="shared" si="4"/>
        <v>Br. Marly</v>
      </c>
      <c r="E178" s="5" t="s">
        <v>68</v>
      </c>
      <c r="F178" s="5"/>
      <c r="G178" s="5"/>
    </row>
    <row r="179" spans="2:7" ht="13" customHeight="1" x14ac:dyDescent="0.25">
      <c r="B179" s="10"/>
      <c r="C179" s="12"/>
      <c r="D179" s="5" t="str">
        <f t="shared" si="4"/>
        <v>AK 7 CL 46</v>
      </c>
      <c r="E179" s="5" t="s">
        <v>20</v>
      </c>
      <c r="F179" s="5">
        <v>77</v>
      </c>
      <c r="G179" s="5" t="s">
        <v>9</v>
      </c>
    </row>
    <row r="180" spans="2:7" ht="13" customHeight="1" x14ac:dyDescent="0.25">
      <c r="B180" s="10" t="s">
        <v>170</v>
      </c>
      <c r="C180" s="4">
        <v>0.67770833333333336</v>
      </c>
      <c r="D180" s="5" t="str">
        <f t="shared" si="4"/>
        <v>Br. Marly</v>
      </c>
      <c r="E180" s="5" t="s">
        <v>68</v>
      </c>
      <c r="F180" s="5"/>
      <c r="G180" s="5"/>
    </row>
    <row r="181" spans="2:7" ht="13" customHeight="1" x14ac:dyDescent="0.25">
      <c r="B181" s="10"/>
      <c r="C181" s="12"/>
      <c r="D181" s="5" t="str">
        <f t="shared" si="4"/>
        <v>AK 7 CL 48</v>
      </c>
      <c r="E181" s="5" t="s">
        <v>21</v>
      </c>
      <c r="F181" s="5">
        <v>185</v>
      </c>
      <c r="G181" s="5" t="s">
        <v>9</v>
      </c>
    </row>
    <row r="182" spans="2:7" ht="13" customHeight="1" x14ac:dyDescent="0.25">
      <c r="B182" s="10" t="s">
        <v>170</v>
      </c>
      <c r="C182" s="4">
        <v>0.67984953703703699</v>
      </c>
      <c r="D182" s="5" t="str">
        <f t="shared" si="4"/>
        <v>Br. Marly</v>
      </c>
      <c r="E182" s="5" t="s">
        <v>22</v>
      </c>
      <c r="F182" s="5"/>
      <c r="G182" s="5"/>
    </row>
    <row r="183" spans="2:7" ht="13" customHeight="1" x14ac:dyDescent="0.25">
      <c r="B183" s="10"/>
      <c r="C183" s="12"/>
      <c r="D183" s="5" t="str">
        <f t="shared" si="4"/>
        <v>AK 7 CL 51</v>
      </c>
      <c r="E183" s="5" t="s">
        <v>23</v>
      </c>
      <c r="F183" s="5">
        <v>131</v>
      </c>
      <c r="G183" s="5" t="s">
        <v>9</v>
      </c>
    </row>
    <row r="184" spans="2:7" ht="13" customHeight="1" x14ac:dyDescent="0.25">
      <c r="B184" s="10" t="s">
        <v>170</v>
      </c>
      <c r="C184" s="4">
        <v>0.68136574074074074</v>
      </c>
      <c r="D184" s="5" t="str">
        <f t="shared" si="4"/>
        <v>BR CHAPINERO CENTRAL</v>
      </c>
      <c r="E184" s="5" t="s">
        <v>22</v>
      </c>
      <c r="F184" s="5"/>
      <c r="G184" s="5"/>
    </row>
    <row r="185" spans="2:7" ht="13" customHeight="1" x14ac:dyDescent="0.25">
      <c r="B185" s="10"/>
      <c r="C185" s="12"/>
      <c r="D185" s="5" t="str">
        <f t="shared" si="4"/>
        <v>AK 7 CL 55</v>
      </c>
      <c r="E185" s="5" t="s">
        <v>24</v>
      </c>
      <c r="F185" s="5">
        <v>133</v>
      </c>
      <c r="G185" s="5" t="s">
        <v>9</v>
      </c>
    </row>
    <row r="186" spans="2:7" ht="13" customHeight="1" x14ac:dyDescent="0.25">
      <c r="B186" s="10" t="s">
        <v>170</v>
      </c>
      <c r="C186" s="4">
        <v>0.68290509259259258</v>
      </c>
      <c r="D186" s="5" t="str">
        <f t="shared" si="4"/>
        <v>BR CHAPINERO CENTRAL</v>
      </c>
      <c r="E186" s="5" t="s">
        <v>69</v>
      </c>
      <c r="F186" s="5"/>
      <c r="G186" s="5"/>
    </row>
    <row r="187" spans="2:7" ht="13" customHeight="1" x14ac:dyDescent="0.25">
      <c r="B187" s="10"/>
      <c r="C187" s="12"/>
      <c r="D187" s="5" t="str">
        <f t="shared" si="4"/>
        <v>AK 7 CL 57</v>
      </c>
      <c r="E187" s="5" t="s">
        <v>26</v>
      </c>
      <c r="F187" s="5">
        <v>195</v>
      </c>
      <c r="G187" s="5" t="s">
        <v>9</v>
      </c>
    </row>
    <row r="188" spans="2:7" ht="13" customHeight="1" x14ac:dyDescent="0.25">
      <c r="B188" s="10" t="s">
        <v>170</v>
      </c>
      <c r="C188" s="4">
        <v>0.68516203703703704</v>
      </c>
      <c r="D188" s="5" t="str">
        <f t="shared" si="4"/>
        <v>Universidad De La Salle</v>
      </c>
      <c r="E188" s="5" t="s">
        <v>70</v>
      </c>
      <c r="F188" s="5"/>
      <c r="G188" s="5"/>
    </row>
    <row r="189" spans="2:7" ht="13" customHeight="1" x14ac:dyDescent="0.25">
      <c r="B189" s="10"/>
      <c r="C189" s="12"/>
      <c r="D189" s="5" t="str">
        <f t="shared" si="4"/>
        <v>AK 7 CL 60</v>
      </c>
      <c r="E189" s="5" t="s">
        <v>28</v>
      </c>
      <c r="F189" s="5">
        <v>305</v>
      </c>
      <c r="G189" s="5" t="s">
        <v>9</v>
      </c>
    </row>
    <row r="190" spans="2:7" ht="13" customHeight="1" x14ac:dyDescent="0.25">
      <c r="B190" s="10" t="s">
        <v>170</v>
      </c>
      <c r="C190" s="4">
        <v>0.68869212962962967</v>
      </c>
      <c r="D190" s="5" t="str">
        <f t="shared" si="4"/>
        <v>Br. Chapinero Norte</v>
      </c>
      <c r="E190" s="5" t="s">
        <v>71</v>
      </c>
      <c r="F190" s="5"/>
      <c r="G190" s="5"/>
    </row>
    <row r="191" spans="2:7" ht="13" customHeight="1" x14ac:dyDescent="0.25">
      <c r="B191" s="11"/>
      <c r="C191" s="12"/>
      <c r="D191" s="5" t="str">
        <f t="shared" si="4"/>
        <v>AK 7 CL 66</v>
      </c>
      <c r="E191" s="5" t="s">
        <v>30</v>
      </c>
      <c r="F191" s="5">
        <v>126</v>
      </c>
      <c r="G191" s="5" t="s">
        <v>9</v>
      </c>
    </row>
    <row r="192" spans="2:7" ht="13" customHeight="1" x14ac:dyDescent="0.25">
      <c r="B192" s="10" t="s">
        <v>170</v>
      </c>
      <c r="C192" s="4">
        <v>0.69015046296296301</v>
      </c>
      <c r="D192" s="5" t="str">
        <f t="shared" si="4"/>
        <v xml:space="preserve">Academia Nacional De Medicina </v>
      </c>
      <c r="E192" s="5" t="s">
        <v>72</v>
      </c>
      <c r="F192" s="5"/>
      <c r="G192" s="5"/>
    </row>
    <row r="193" spans="2:7" ht="13" customHeight="1" x14ac:dyDescent="0.25">
      <c r="B193" s="11"/>
      <c r="C193" s="4"/>
      <c r="D193" s="5" t="str">
        <f t="shared" si="4"/>
        <v>AK 7 CL 69</v>
      </c>
      <c r="E193" s="5" t="s">
        <v>73</v>
      </c>
      <c r="F193" s="5">
        <v>74</v>
      </c>
      <c r="G193" s="5" t="s">
        <v>9</v>
      </c>
    </row>
    <row r="194" spans="2:7" ht="13" customHeight="1" x14ac:dyDescent="0.25">
      <c r="B194" s="10" t="s">
        <v>170</v>
      </c>
      <c r="C194" s="4">
        <v>0.69100694444444444</v>
      </c>
      <c r="D194" s="5" t="str">
        <f t="shared" si="4"/>
        <v>Avenida Chile</v>
      </c>
      <c r="E194" s="5" t="s">
        <v>74</v>
      </c>
      <c r="F194" s="5"/>
      <c r="G194" s="5"/>
    </row>
    <row r="195" spans="2:7" ht="13" customHeight="1" x14ac:dyDescent="0.25">
      <c r="B195" s="11"/>
      <c r="C195" s="12"/>
      <c r="D195" s="5" t="str">
        <f t="shared" si="4"/>
        <v>AK 7 CL 70a</v>
      </c>
      <c r="E195" s="5" t="s">
        <v>34</v>
      </c>
      <c r="F195" s="5">
        <v>148</v>
      </c>
      <c r="G195" s="5" t="s">
        <v>9</v>
      </c>
    </row>
    <row r="196" spans="2:7" ht="13" customHeight="1" x14ac:dyDescent="0.25">
      <c r="B196" s="10" t="s">
        <v>170</v>
      </c>
      <c r="C196" s="4">
        <v>0.69271990740740741</v>
      </c>
      <c r="D196" s="50"/>
      <c r="E196" s="50"/>
      <c r="F196" s="5"/>
      <c r="G196" s="5"/>
    </row>
    <row r="197" spans="2:7" ht="13" customHeight="1" x14ac:dyDescent="0.25">
      <c r="B197" s="3"/>
      <c r="C197" s="4"/>
      <c r="D197" s="51" t="s">
        <v>171</v>
      </c>
      <c r="E197" s="52"/>
      <c r="F197" s="2">
        <f>SUM(F167:F196)</f>
        <v>2251</v>
      </c>
      <c r="G197" s="5"/>
    </row>
    <row r="198" spans="2:7" ht="13" customHeight="1" x14ac:dyDescent="0.25">
      <c r="B198" s="3"/>
      <c r="C198" s="4"/>
      <c r="D198" s="46" t="s">
        <v>172</v>
      </c>
      <c r="E198" s="47"/>
      <c r="F198" s="6">
        <f>+F197/60</f>
        <v>37.516666666666666</v>
      </c>
      <c r="G198" s="5"/>
    </row>
    <row r="199" spans="2:7" ht="13" customHeight="1" x14ac:dyDescent="0.25">
      <c r="B199" s="3"/>
      <c r="C199" s="4"/>
      <c r="D199" s="46" t="s">
        <v>174</v>
      </c>
      <c r="E199" s="46"/>
      <c r="F199" s="6">
        <f>+AVERAGE(F167:F196)/60</f>
        <v>2.5011111111111108</v>
      </c>
      <c r="G199" s="5"/>
    </row>
    <row r="200" spans="2:7" ht="7" customHeight="1" x14ac:dyDescent="0.25">
      <c r="B200" s="15"/>
      <c r="C200" s="15"/>
      <c r="D200" s="16"/>
      <c r="E200" s="16"/>
      <c r="F200" s="17"/>
      <c r="G200" s="15"/>
    </row>
  </sheetData>
  <mergeCells count="65">
    <mergeCell ref="B45:B46"/>
    <mergeCell ref="C45:C46"/>
    <mergeCell ref="F85:G86"/>
    <mergeCell ref="D47:E47"/>
    <mergeCell ref="D45:D46"/>
    <mergeCell ref="D38:E38"/>
    <mergeCell ref="D39:E39"/>
    <mergeCell ref="B42:G43"/>
    <mergeCell ref="C44:D44"/>
    <mergeCell ref="F44:G44"/>
    <mergeCell ref="B165:B166"/>
    <mergeCell ref="C165:C166"/>
    <mergeCell ref="D165:D166"/>
    <mergeCell ref="E165:E166"/>
    <mergeCell ref="F165:G166"/>
    <mergeCell ref="B162:G163"/>
    <mergeCell ref="C164:D164"/>
    <mergeCell ref="C84:D84"/>
    <mergeCell ref="F84:G84"/>
    <mergeCell ref="B85:B86"/>
    <mergeCell ref="C85:C86"/>
    <mergeCell ref="B125:B126"/>
    <mergeCell ref="C125:C126"/>
    <mergeCell ref="D125:D126"/>
    <mergeCell ref="E125:E126"/>
    <mergeCell ref="F125:G126"/>
    <mergeCell ref="D117:E117"/>
    <mergeCell ref="D118:E118"/>
    <mergeCell ref="F164:G164"/>
    <mergeCell ref="E85:E86"/>
    <mergeCell ref="D127:E127"/>
    <mergeCell ref="D159:E159"/>
    <mergeCell ref="D76:E76"/>
    <mergeCell ref="D77:E77"/>
    <mergeCell ref="D78:E78"/>
    <mergeCell ref="D79:E79"/>
    <mergeCell ref="B82:G83"/>
    <mergeCell ref="D119:E119"/>
    <mergeCell ref="B122:G123"/>
    <mergeCell ref="C124:D124"/>
    <mergeCell ref="F124:G124"/>
    <mergeCell ref="D156:E156"/>
    <mergeCell ref="D157:E157"/>
    <mergeCell ref="D158:E158"/>
    <mergeCell ref="D196:E196"/>
    <mergeCell ref="D197:E197"/>
    <mergeCell ref="D198:E198"/>
    <mergeCell ref="D199:E199"/>
    <mergeCell ref="D167:E167"/>
    <mergeCell ref="D37:E37"/>
    <mergeCell ref="D116:E116"/>
    <mergeCell ref="D87:E87"/>
    <mergeCell ref="D85:D86"/>
    <mergeCell ref="B2:G3"/>
    <mergeCell ref="C4:D4"/>
    <mergeCell ref="F4:G4"/>
    <mergeCell ref="B5:B6"/>
    <mergeCell ref="C5:C6"/>
    <mergeCell ref="D5:D6"/>
    <mergeCell ref="E5:E6"/>
    <mergeCell ref="F5:G6"/>
    <mergeCell ref="E45:E46"/>
    <mergeCell ref="F45:G46"/>
    <mergeCell ref="D7:E7"/>
    <mergeCell ref="D36:E36"/>
  </mergeCells>
  <pageMargins left="0.7" right="0.7" top="0.75" bottom="0.75" header="0.3" footer="0.3"/>
  <pageSetup scale="32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E9479-12A0-4586-9B79-528B24C4C975}">
  <dimension ref="B2:G200"/>
  <sheetViews>
    <sheetView showGridLines="0" view="pageBreakPreview" zoomScale="85" zoomScaleNormal="100" zoomScaleSheetLayoutView="85" workbookViewId="0"/>
  </sheetViews>
  <sheetFormatPr baseColWidth="10" defaultRowHeight="9.5" x14ac:dyDescent="0.25"/>
  <cols>
    <col min="1" max="1" width="7.26953125" style="21" customWidth="1"/>
    <col min="2" max="2" width="14.81640625" style="21" customWidth="1"/>
    <col min="3" max="3" width="10.7265625" style="21" customWidth="1"/>
    <col min="4" max="4" width="17.7265625" style="21" customWidth="1"/>
    <col min="5" max="5" width="17.6328125" style="21" customWidth="1"/>
    <col min="6" max="6" width="6.81640625" style="21" customWidth="1"/>
    <col min="7" max="7" width="13.7265625" style="21" customWidth="1"/>
    <col min="8" max="16384" width="10.90625" style="21"/>
  </cols>
  <sheetData>
    <row r="2" spans="2:7" x14ac:dyDescent="0.25">
      <c r="B2" s="44" t="s">
        <v>175</v>
      </c>
      <c r="C2" s="44"/>
      <c r="D2" s="44"/>
      <c r="E2" s="44"/>
      <c r="F2" s="44"/>
      <c r="G2" s="44"/>
    </row>
    <row r="3" spans="2:7" ht="10" thickBot="1" x14ac:dyDescent="0.3">
      <c r="B3" s="45"/>
      <c r="C3" s="45"/>
      <c r="D3" s="45"/>
      <c r="E3" s="45"/>
      <c r="F3" s="45"/>
      <c r="G3" s="45"/>
    </row>
    <row r="4" spans="2:7" ht="10.5" thickTop="1" thickBot="1" x14ac:dyDescent="0.3">
      <c r="B4" s="9" t="s">
        <v>0</v>
      </c>
      <c r="C4" s="48" t="s">
        <v>35</v>
      </c>
      <c r="D4" s="48"/>
      <c r="E4" s="9" t="s">
        <v>2</v>
      </c>
      <c r="F4" s="49">
        <v>45402</v>
      </c>
      <c r="G4" s="48"/>
    </row>
    <row r="5" spans="2:7" ht="10" thickTop="1" x14ac:dyDescent="0.25">
      <c r="B5" s="58" t="s">
        <v>3</v>
      </c>
      <c r="C5" s="56" t="s">
        <v>4</v>
      </c>
      <c r="D5" s="56" t="s">
        <v>5</v>
      </c>
      <c r="E5" s="56" t="s">
        <v>6</v>
      </c>
      <c r="F5" s="42" t="s">
        <v>7</v>
      </c>
      <c r="G5" s="42"/>
    </row>
    <row r="6" spans="2:7" ht="4" customHeight="1" thickBot="1" x14ac:dyDescent="0.3">
      <c r="B6" s="55"/>
      <c r="C6" s="57"/>
      <c r="D6" s="57"/>
      <c r="E6" s="57"/>
      <c r="F6" s="43"/>
      <c r="G6" s="43"/>
    </row>
    <row r="7" spans="2:7" ht="13" customHeight="1" thickTop="1" x14ac:dyDescent="0.25">
      <c r="B7" s="10" t="s">
        <v>153</v>
      </c>
      <c r="C7" s="4">
        <v>0.3888888888888889</v>
      </c>
      <c r="D7" s="50" t="s">
        <v>8</v>
      </c>
      <c r="E7" s="50"/>
      <c r="F7" s="5">
        <v>180</v>
      </c>
      <c r="G7" s="5" t="s">
        <v>9</v>
      </c>
    </row>
    <row r="8" spans="2:7" ht="13" customHeight="1" x14ac:dyDescent="0.25">
      <c r="B8" s="10" t="s">
        <v>153</v>
      </c>
      <c r="C8" s="4">
        <v>0.39097222222222222</v>
      </c>
      <c r="D8" s="5" t="s">
        <v>177</v>
      </c>
      <c r="E8" s="5" t="s">
        <v>37</v>
      </c>
      <c r="F8" s="5"/>
      <c r="G8" s="5"/>
    </row>
    <row r="9" spans="2:7" ht="13" customHeight="1" x14ac:dyDescent="0.25">
      <c r="B9" s="10"/>
      <c r="C9" s="12"/>
      <c r="D9" s="5" t="s">
        <v>36</v>
      </c>
      <c r="E9" s="5" t="s">
        <v>38</v>
      </c>
      <c r="F9" s="5">
        <v>134</v>
      </c>
      <c r="G9" s="5" t="s">
        <v>9</v>
      </c>
    </row>
    <row r="10" spans="2:7" ht="13" customHeight="1" x14ac:dyDescent="0.25">
      <c r="B10" s="10" t="s">
        <v>153</v>
      </c>
      <c r="C10" s="4">
        <v>0.39252314814814815</v>
      </c>
      <c r="D10" s="5" t="s">
        <v>37</v>
      </c>
      <c r="E10" s="5" t="s">
        <v>39</v>
      </c>
      <c r="F10" s="5"/>
      <c r="G10" s="5"/>
    </row>
    <row r="11" spans="2:7" ht="13" customHeight="1" x14ac:dyDescent="0.25">
      <c r="B11" s="10"/>
      <c r="C11" s="12"/>
      <c r="D11" s="5" t="s">
        <v>38</v>
      </c>
      <c r="E11" s="5" t="s">
        <v>40</v>
      </c>
      <c r="F11" s="5">
        <v>78</v>
      </c>
      <c r="G11" s="5" t="s">
        <v>9</v>
      </c>
    </row>
    <row r="12" spans="2:7" ht="13" customHeight="1" x14ac:dyDescent="0.25">
      <c r="B12" s="10" t="s">
        <v>153</v>
      </c>
      <c r="C12" s="4">
        <v>0.3934259259259259</v>
      </c>
      <c r="D12" s="5" t="s">
        <v>39</v>
      </c>
      <c r="E12" s="5" t="s">
        <v>178</v>
      </c>
      <c r="F12" s="5"/>
      <c r="G12" s="5"/>
    </row>
    <row r="13" spans="2:7" ht="13" customHeight="1" x14ac:dyDescent="0.25">
      <c r="B13" s="10"/>
      <c r="C13" s="12"/>
      <c r="D13" s="5" t="s">
        <v>40</v>
      </c>
      <c r="E13" s="5" t="s">
        <v>41</v>
      </c>
      <c r="F13" s="5">
        <v>146</v>
      </c>
      <c r="G13" s="5" t="s">
        <v>9</v>
      </c>
    </row>
    <row r="14" spans="2:7" ht="13" customHeight="1" x14ac:dyDescent="0.25">
      <c r="B14" s="10" t="s">
        <v>153</v>
      </c>
      <c r="C14" s="4">
        <v>0.39511574074074074</v>
      </c>
      <c r="D14" s="5" t="s">
        <v>178</v>
      </c>
      <c r="E14" s="5" t="s">
        <v>178</v>
      </c>
      <c r="F14" s="5"/>
      <c r="G14" s="5"/>
    </row>
    <row r="15" spans="2:7" ht="13" customHeight="1" x14ac:dyDescent="0.25">
      <c r="B15" s="10"/>
      <c r="C15" s="12"/>
      <c r="D15" s="5" t="s">
        <v>41</v>
      </c>
      <c r="E15" s="5" t="s">
        <v>42</v>
      </c>
      <c r="F15" s="5">
        <v>136</v>
      </c>
      <c r="G15" s="5" t="s">
        <v>9</v>
      </c>
    </row>
    <row r="16" spans="2:7" ht="13" customHeight="1" x14ac:dyDescent="0.25">
      <c r="B16" s="10" t="s">
        <v>153</v>
      </c>
      <c r="C16" s="4">
        <v>0.3966898148148148</v>
      </c>
      <c r="D16" s="5" t="s">
        <v>178</v>
      </c>
      <c r="E16" s="5" t="s">
        <v>43</v>
      </c>
      <c r="F16" s="5"/>
      <c r="G16" s="5"/>
    </row>
    <row r="17" spans="2:7" ht="13" customHeight="1" x14ac:dyDescent="0.25">
      <c r="B17" s="10"/>
      <c r="C17" s="12"/>
      <c r="D17" s="5" t="s">
        <v>42</v>
      </c>
      <c r="E17" s="5" t="s">
        <v>19</v>
      </c>
      <c r="F17" s="5">
        <v>128</v>
      </c>
      <c r="G17" s="5" t="s">
        <v>9</v>
      </c>
    </row>
    <row r="18" spans="2:7" ht="13" customHeight="1" x14ac:dyDescent="0.25">
      <c r="B18" s="10" t="s">
        <v>153</v>
      </c>
      <c r="C18" s="4">
        <v>0.39817129629629627</v>
      </c>
      <c r="D18" s="5" t="s">
        <v>43</v>
      </c>
      <c r="E18" s="5" t="s">
        <v>43</v>
      </c>
      <c r="F18" s="5"/>
      <c r="G18" s="5"/>
    </row>
    <row r="19" spans="2:7" ht="13" customHeight="1" x14ac:dyDescent="0.25">
      <c r="B19" s="10"/>
      <c r="C19" s="12"/>
      <c r="D19" s="5" t="s">
        <v>19</v>
      </c>
      <c r="E19" s="5" t="s">
        <v>44</v>
      </c>
      <c r="F19" s="5">
        <v>144</v>
      </c>
      <c r="G19" s="5" t="s">
        <v>9</v>
      </c>
    </row>
    <row r="20" spans="2:7" ht="13" customHeight="1" x14ac:dyDescent="0.25">
      <c r="B20" s="10" t="s">
        <v>153</v>
      </c>
      <c r="C20" s="4">
        <v>0.39983796296296298</v>
      </c>
      <c r="D20" s="5" t="s">
        <v>43</v>
      </c>
      <c r="E20" s="5" t="s">
        <v>45</v>
      </c>
      <c r="F20" s="5"/>
      <c r="G20" s="5"/>
    </row>
    <row r="21" spans="2:7" ht="13" customHeight="1" x14ac:dyDescent="0.25">
      <c r="B21" s="10"/>
      <c r="C21" s="12"/>
      <c r="D21" s="5" t="s">
        <v>44</v>
      </c>
      <c r="E21" s="5" t="s">
        <v>46</v>
      </c>
      <c r="F21" s="5">
        <v>180</v>
      </c>
      <c r="G21" s="5" t="s">
        <v>9</v>
      </c>
    </row>
    <row r="22" spans="2:7" ht="13" customHeight="1" x14ac:dyDescent="0.25">
      <c r="B22" s="10" t="s">
        <v>153</v>
      </c>
      <c r="C22" s="4">
        <v>0.4019212962962963</v>
      </c>
      <c r="D22" s="5" t="s">
        <v>45</v>
      </c>
      <c r="E22" s="5" t="s">
        <v>47</v>
      </c>
      <c r="F22" s="5"/>
      <c r="G22" s="5"/>
    </row>
    <row r="23" spans="2:7" ht="13" customHeight="1" x14ac:dyDescent="0.25">
      <c r="B23" s="10"/>
      <c r="C23" s="12"/>
      <c r="D23" s="5" t="s">
        <v>46</v>
      </c>
      <c r="E23" s="5" t="s">
        <v>48</v>
      </c>
      <c r="F23" s="5">
        <v>148</v>
      </c>
      <c r="G23" s="5" t="s">
        <v>9</v>
      </c>
    </row>
    <row r="24" spans="2:7" ht="13" customHeight="1" x14ac:dyDescent="0.25">
      <c r="B24" s="10" t="s">
        <v>153</v>
      </c>
      <c r="C24" s="4">
        <v>0.40293981481481483</v>
      </c>
      <c r="D24" s="5" t="s">
        <v>47</v>
      </c>
      <c r="E24" s="5" t="s">
        <v>25</v>
      </c>
      <c r="F24" s="5"/>
      <c r="G24" s="5"/>
    </row>
    <row r="25" spans="2:7" ht="13" customHeight="1" x14ac:dyDescent="0.25">
      <c r="B25" s="10"/>
      <c r="C25" s="12"/>
      <c r="D25" s="5" t="s">
        <v>48</v>
      </c>
      <c r="E25" s="5" t="s">
        <v>49</v>
      </c>
      <c r="F25" s="5">
        <v>212</v>
      </c>
      <c r="G25" s="5" t="s">
        <v>9</v>
      </c>
    </row>
    <row r="26" spans="2:7" ht="13" customHeight="1" x14ac:dyDescent="0.25">
      <c r="B26" s="10" t="s">
        <v>153</v>
      </c>
      <c r="C26" s="4">
        <v>0.40539351851851851</v>
      </c>
      <c r="D26" s="5" t="s">
        <v>25</v>
      </c>
      <c r="E26" s="5" t="s">
        <v>50</v>
      </c>
      <c r="F26" s="5"/>
      <c r="G26" s="5"/>
    </row>
    <row r="27" spans="2:7" ht="13" customHeight="1" x14ac:dyDescent="0.25">
      <c r="B27" s="10"/>
      <c r="C27" s="12"/>
      <c r="D27" s="5" t="s">
        <v>49</v>
      </c>
      <c r="E27" s="5" t="s">
        <v>51</v>
      </c>
      <c r="F27" s="5">
        <v>110</v>
      </c>
      <c r="G27" s="5" t="s">
        <v>9</v>
      </c>
    </row>
    <row r="28" spans="2:7" ht="13" customHeight="1" x14ac:dyDescent="0.25">
      <c r="B28" s="10" t="s">
        <v>153</v>
      </c>
      <c r="C28" s="4">
        <v>0.40666666666666668</v>
      </c>
      <c r="D28" s="5" t="s">
        <v>50</v>
      </c>
      <c r="E28" s="5" t="s">
        <v>52</v>
      </c>
      <c r="F28" s="5"/>
      <c r="G28" s="5"/>
    </row>
    <row r="29" spans="2:7" ht="13" customHeight="1" x14ac:dyDescent="0.25">
      <c r="B29" s="10"/>
      <c r="C29" s="12"/>
      <c r="D29" s="5" t="s">
        <v>51</v>
      </c>
      <c r="E29" s="5" t="s">
        <v>53</v>
      </c>
      <c r="F29" s="5">
        <v>128</v>
      </c>
      <c r="G29" s="5" t="s">
        <v>9</v>
      </c>
    </row>
    <row r="30" spans="2:7" ht="13" customHeight="1" x14ac:dyDescent="0.25">
      <c r="B30" s="10" t="s">
        <v>153</v>
      </c>
      <c r="C30" s="4">
        <v>0.40814814814814815</v>
      </c>
      <c r="D30" s="5" t="s">
        <v>52</v>
      </c>
      <c r="E30" s="5" t="s">
        <v>54</v>
      </c>
      <c r="F30" s="5"/>
      <c r="G30" s="5"/>
    </row>
    <row r="31" spans="2:7" ht="13" customHeight="1" x14ac:dyDescent="0.25">
      <c r="B31" s="11"/>
      <c r="C31" s="12"/>
      <c r="D31" s="5" t="s">
        <v>53</v>
      </c>
      <c r="E31" s="5" t="s">
        <v>55</v>
      </c>
      <c r="F31" s="5">
        <v>120</v>
      </c>
      <c r="G31" s="5" t="s">
        <v>9</v>
      </c>
    </row>
    <row r="32" spans="2:7" ht="13" customHeight="1" x14ac:dyDescent="0.25">
      <c r="B32" s="10" t="s">
        <v>153</v>
      </c>
      <c r="C32" s="4">
        <v>0.40953703703703703</v>
      </c>
      <c r="D32" s="5" t="s">
        <v>54</v>
      </c>
      <c r="E32" s="5" t="s">
        <v>56</v>
      </c>
      <c r="F32" s="5"/>
      <c r="G32" s="5"/>
    </row>
    <row r="33" spans="2:7" ht="13" customHeight="1" x14ac:dyDescent="0.25">
      <c r="B33" s="11"/>
      <c r="C33" s="12"/>
      <c r="D33" s="5" t="s">
        <v>55</v>
      </c>
      <c r="E33" s="5" t="s">
        <v>57</v>
      </c>
      <c r="F33" s="5">
        <v>92</v>
      </c>
      <c r="G33" s="5" t="s">
        <v>9</v>
      </c>
    </row>
    <row r="34" spans="2:7" ht="13" customHeight="1" x14ac:dyDescent="0.25">
      <c r="B34" s="10" t="s">
        <v>153</v>
      </c>
      <c r="C34" s="4">
        <v>0.41060185185185183</v>
      </c>
      <c r="D34" s="5" t="s">
        <v>56</v>
      </c>
      <c r="E34" s="5" t="s">
        <v>58</v>
      </c>
      <c r="F34" s="5"/>
      <c r="G34" s="5"/>
    </row>
    <row r="35" spans="2:7" ht="13" customHeight="1" x14ac:dyDescent="0.25">
      <c r="B35" s="11"/>
      <c r="C35" s="12"/>
      <c r="D35" s="5" t="s">
        <v>57</v>
      </c>
      <c r="E35" s="5" t="s">
        <v>59</v>
      </c>
      <c r="F35" s="5">
        <v>118</v>
      </c>
      <c r="G35" s="5" t="s">
        <v>9</v>
      </c>
    </row>
    <row r="36" spans="2:7" ht="13" customHeight="1" x14ac:dyDescent="0.25">
      <c r="B36" s="10" t="s">
        <v>153</v>
      </c>
      <c r="C36" s="4">
        <v>0.41196759259259258</v>
      </c>
      <c r="D36" s="50"/>
      <c r="E36" s="50"/>
      <c r="F36" s="5"/>
      <c r="G36" s="5"/>
    </row>
    <row r="37" spans="2:7" ht="13" customHeight="1" x14ac:dyDescent="0.25">
      <c r="B37" s="1"/>
      <c r="C37" s="1"/>
      <c r="D37" s="51" t="s">
        <v>171</v>
      </c>
      <c r="E37" s="52"/>
      <c r="F37" s="2">
        <f>SUM(F7:F36)</f>
        <v>2054</v>
      </c>
      <c r="G37" s="2"/>
    </row>
    <row r="38" spans="2:7" ht="13" customHeight="1" x14ac:dyDescent="0.25">
      <c r="B38" s="1"/>
      <c r="C38" s="1"/>
      <c r="D38" s="46" t="s">
        <v>172</v>
      </c>
      <c r="E38" s="47"/>
      <c r="F38" s="6">
        <f>+F37/60</f>
        <v>34.233333333333334</v>
      </c>
      <c r="G38" s="2"/>
    </row>
    <row r="39" spans="2:7" ht="13" customHeight="1" x14ac:dyDescent="0.25">
      <c r="B39" s="1"/>
      <c r="C39" s="1"/>
      <c r="D39" s="46" t="s">
        <v>174</v>
      </c>
      <c r="E39" s="46"/>
      <c r="F39" s="6">
        <f>+AVERAGE(F7:F36)/60</f>
        <v>2.2822222222222224</v>
      </c>
      <c r="G39" s="1"/>
    </row>
    <row r="40" spans="2:7" ht="7.5" customHeight="1" x14ac:dyDescent="0.25">
      <c r="B40" s="15"/>
      <c r="C40" s="15"/>
      <c r="D40" s="16"/>
      <c r="E40" s="16"/>
      <c r="F40" s="17"/>
      <c r="G40" s="15"/>
    </row>
    <row r="41" spans="2:7" ht="19.899999999999999" customHeight="1" x14ac:dyDescent="0.25">
      <c r="B41" s="3"/>
      <c r="C41" s="4"/>
      <c r="D41" s="3"/>
      <c r="E41" s="3"/>
      <c r="F41" s="5"/>
      <c r="G41" s="5"/>
    </row>
    <row r="42" spans="2:7" ht="7.5" customHeight="1" x14ac:dyDescent="0.25">
      <c r="B42" s="44" t="s">
        <v>175</v>
      </c>
      <c r="C42" s="44"/>
      <c r="D42" s="44"/>
      <c r="E42" s="44"/>
      <c r="F42" s="44"/>
      <c r="G42" s="44"/>
    </row>
    <row r="43" spans="2:7" ht="10" thickBot="1" x14ac:dyDescent="0.3">
      <c r="B43" s="45"/>
      <c r="C43" s="45"/>
      <c r="D43" s="45"/>
      <c r="E43" s="45"/>
      <c r="F43" s="45"/>
      <c r="G43" s="45"/>
    </row>
    <row r="44" spans="2:7" ht="10.5" thickTop="1" thickBot="1" x14ac:dyDescent="0.3">
      <c r="B44" s="9" t="s">
        <v>0</v>
      </c>
      <c r="C44" s="48" t="s">
        <v>35</v>
      </c>
      <c r="D44" s="48"/>
      <c r="E44" s="9" t="s">
        <v>2</v>
      </c>
      <c r="F44" s="49">
        <v>45419</v>
      </c>
      <c r="G44" s="48"/>
    </row>
    <row r="45" spans="2:7" ht="10" thickTop="1" x14ac:dyDescent="0.25">
      <c r="B45" s="58" t="s">
        <v>3</v>
      </c>
      <c r="C45" s="56" t="s">
        <v>4</v>
      </c>
      <c r="D45" s="56" t="s">
        <v>5</v>
      </c>
      <c r="E45" s="56" t="s">
        <v>6</v>
      </c>
      <c r="F45" s="42" t="s">
        <v>7</v>
      </c>
      <c r="G45" s="42"/>
    </row>
    <row r="46" spans="2:7" ht="7" customHeight="1" thickBot="1" x14ac:dyDescent="0.3">
      <c r="B46" s="55"/>
      <c r="C46" s="57"/>
      <c r="D46" s="57"/>
      <c r="E46" s="57"/>
      <c r="F46" s="43"/>
      <c r="G46" s="43"/>
    </row>
    <row r="47" spans="2:7" ht="14" customHeight="1" thickTop="1" x14ac:dyDescent="0.25">
      <c r="B47" s="10" t="s">
        <v>154</v>
      </c>
      <c r="C47" s="4">
        <v>0.76597222222222228</v>
      </c>
      <c r="D47" s="50" t="s">
        <v>8</v>
      </c>
      <c r="E47" s="50"/>
      <c r="F47" s="5">
        <v>420</v>
      </c>
      <c r="G47" s="5" t="s">
        <v>9</v>
      </c>
    </row>
    <row r="48" spans="2:7" ht="14" customHeight="1" x14ac:dyDescent="0.25">
      <c r="B48" s="10" t="s">
        <v>154</v>
      </c>
      <c r="C48" s="4">
        <v>0.77083333333333337</v>
      </c>
      <c r="D48" s="5" t="s">
        <v>177</v>
      </c>
      <c r="E48" s="5" t="s">
        <v>37</v>
      </c>
      <c r="F48" s="5"/>
      <c r="G48" s="5"/>
    </row>
    <row r="49" spans="2:7" ht="14" customHeight="1" x14ac:dyDescent="0.25">
      <c r="B49" s="10"/>
      <c r="C49" s="12"/>
      <c r="D49" s="5" t="s">
        <v>36</v>
      </c>
      <c r="E49" s="5" t="s">
        <v>38</v>
      </c>
      <c r="F49" s="5">
        <v>120</v>
      </c>
      <c r="G49" s="5" t="s">
        <v>9</v>
      </c>
    </row>
    <row r="50" spans="2:7" ht="14" customHeight="1" x14ac:dyDescent="0.25">
      <c r="B50" s="10" t="s">
        <v>154</v>
      </c>
      <c r="C50" s="4">
        <v>0.77222222222222225</v>
      </c>
      <c r="D50" s="5" t="s">
        <v>37</v>
      </c>
      <c r="E50" s="5" t="s">
        <v>39</v>
      </c>
      <c r="F50" s="5"/>
      <c r="G50" s="5"/>
    </row>
    <row r="51" spans="2:7" ht="14" customHeight="1" x14ac:dyDescent="0.25">
      <c r="B51" s="10"/>
      <c r="C51" s="12"/>
      <c r="D51" s="5" t="s">
        <v>38</v>
      </c>
      <c r="E51" s="5" t="s">
        <v>40</v>
      </c>
      <c r="F51" s="5">
        <v>120</v>
      </c>
      <c r="G51" s="5" t="s">
        <v>9</v>
      </c>
    </row>
    <row r="52" spans="2:7" ht="14" customHeight="1" x14ac:dyDescent="0.25">
      <c r="B52" s="10" t="s">
        <v>154</v>
      </c>
      <c r="C52" s="4">
        <v>0.77361111111111114</v>
      </c>
      <c r="D52" s="5" t="s">
        <v>39</v>
      </c>
      <c r="E52" s="5" t="s">
        <v>178</v>
      </c>
      <c r="F52" s="5"/>
      <c r="G52" s="5"/>
    </row>
    <row r="53" spans="2:7" ht="14" customHeight="1" x14ac:dyDescent="0.25">
      <c r="B53" s="10"/>
      <c r="C53" s="12"/>
      <c r="D53" s="5" t="s">
        <v>40</v>
      </c>
      <c r="E53" s="5" t="s">
        <v>41</v>
      </c>
      <c r="F53" s="5">
        <v>120</v>
      </c>
      <c r="G53" s="5" t="s">
        <v>9</v>
      </c>
    </row>
    <row r="54" spans="2:7" ht="14" customHeight="1" x14ac:dyDescent="0.25">
      <c r="B54" s="10" t="s">
        <v>154</v>
      </c>
      <c r="C54" s="4">
        <v>0.77500000000000002</v>
      </c>
      <c r="D54" s="5" t="s">
        <v>178</v>
      </c>
      <c r="E54" s="5" t="s">
        <v>178</v>
      </c>
      <c r="F54" s="5"/>
      <c r="G54" s="5"/>
    </row>
    <row r="55" spans="2:7" ht="14" customHeight="1" x14ac:dyDescent="0.25">
      <c r="B55" s="10"/>
      <c r="C55" s="12"/>
      <c r="D55" s="5" t="s">
        <v>41</v>
      </c>
      <c r="E55" s="5" t="s">
        <v>42</v>
      </c>
      <c r="F55" s="5">
        <v>60</v>
      </c>
      <c r="G55" s="5" t="s">
        <v>9</v>
      </c>
    </row>
    <row r="56" spans="2:7" ht="14" customHeight="1" x14ac:dyDescent="0.25">
      <c r="B56" s="10" t="s">
        <v>154</v>
      </c>
      <c r="C56" s="4">
        <v>0.77569444444444446</v>
      </c>
      <c r="D56" s="5" t="s">
        <v>178</v>
      </c>
      <c r="E56" s="5" t="s">
        <v>43</v>
      </c>
      <c r="F56" s="5"/>
      <c r="G56" s="5"/>
    </row>
    <row r="57" spans="2:7" ht="14" customHeight="1" x14ac:dyDescent="0.25">
      <c r="B57" s="10"/>
      <c r="C57" s="12"/>
      <c r="D57" s="5" t="s">
        <v>42</v>
      </c>
      <c r="E57" s="5" t="s">
        <v>19</v>
      </c>
      <c r="F57" s="5">
        <v>120</v>
      </c>
      <c r="G57" s="5" t="s">
        <v>9</v>
      </c>
    </row>
    <row r="58" spans="2:7" ht="14" customHeight="1" x14ac:dyDescent="0.25">
      <c r="B58" s="10" t="s">
        <v>154</v>
      </c>
      <c r="C58" s="4">
        <v>0.77708333333333335</v>
      </c>
      <c r="D58" s="5" t="s">
        <v>43</v>
      </c>
      <c r="E58" s="5" t="s">
        <v>43</v>
      </c>
      <c r="F58" s="5"/>
      <c r="G58" s="5"/>
    </row>
    <row r="59" spans="2:7" ht="14" customHeight="1" x14ac:dyDescent="0.25">
      <c r="B59" s="10"/>
      <c r="C59" s="12"/>
      <c r="D59" s="5" t="s">
        <v>19</v>
      </c>
      <c r="E59" s="5" t="s">
        <v>44</v>
      </c>
      <c r="F59" s="5">
        <v>120</v>
      </c>
      <c r="G59" s="5" t="s">
        <v>9</v>
      </c>
    </row>
    <row r="60" spans="2:7" ht="14" customHeight="1" x14ac:dyDescent="0.25">
      <c r="B60" s="10" t="s">
        <v>154</v>
      </c>
      <c r="C60" s="4">
        <v>0.77847222222222223</v>
      </c>
      <c r="D60" s="5" t="s">
        <v>43</v>
      </c>
      <c r="E60" s="5" t="s">
        <v>45</v>
      </c>
      <c r="F60" s="5"/>
      <c r="G60" s="5"/>
    </row>
    <row r="61" spans="2:7" ht="14" customHeight="1" x14ac:dyDescent="0.25">
      <c r="B61" s="10"/>
      <c r="C61" s="12"/>
      <c r="D61" s="5" t="s">
        <v>44</v>
      </c>
      <c r="E61" s="5" t="s">
        <v>46</v>
      </c>
      <c r="F61" s="5">
        <v>180</v>
      </c>
      <c r="G61" s="5" t="s">
        <v>9</v>
      </c>
    </row>
    <row r="62" spans="2:7" ht="14" customHeight="1" x14ac:dyDescent="0.25">
      <c r="B62" s="10" t="s">
        <v>154</v>
      </c>
      <c r="C62" s="4">
        <v>0.78055555555555556</v>
      </c>
      <c r="D62" s="5" t="s">
        <v>45</v>
      </c>
      <c r="E62" s="5" t="s">
        <v>47</v>
      </c>
      <c r="F62" s="5"/>
      <c r="G62" s="5"/>
    </row>
    <row r="63" spans="2:7" ht="14" customHeight="1" x14ac:dyDescent="0.25">
      <c r="B63" s="10"/>
      <c r="C63" s="12"/>
      <c r="D63" s="5" t="s">
        <v>46</v>
      </c>
      <c r="E63" s="5" t="s">
        <v>48</v>
      </c>
      <c r="F63" s="5">
        <v>120</v>
      </c>
      <c r="G63" s="5" t="s">
        <v>9</v>
      </c>
    </row>
    <row r="64" spans="2:7" ht="14" customHeight="1" x14ac:dyDescent="0.25">
      <c r="B64" s="10" t="s">
        <v>154</v>
      </c>
      <c r="C64" s="4">
        <v>0.78194444444444444</v>
      </c>
      <c r="D64" s="5" t="s">
        <v>47</v>
      </c>
      <c r="E64" s="5" t="s">
        <v>25</v>
      </c>
      <c r="F64" s="5"/>
      <c r="G64" s="5"/>
    </row>
    <row r="65" spans="2:7" ht="14" customHeight="1" x14ac:dyDescent="0.25">
      <c r="B65" s="10"/>
      <c r="C65" s="12"/>
      <c r="D65" s="5" t="s">
        <v>48</v>
      </c>
      <c r="E65" s="5" t="s">
        <v>49</v>
      </c>
      <c r="F65" s="5">
        <v>180</v>
      </c>
      <c r="G65" s="5" t="s">
        <v>9</v>
      </c>
    </row>
    <row r="66" spans="2:7" ht="14" customHeight="1" x14ac:dyDescent="0.25">
      <c r="B66" s="10" t="s">
        <v>154</v>
      </c>
      <c r="C66" s="4">
        <v>0.78402777777777777</v>
      </c>
      <c r="D66" s="5" t="s">
        <v>25</v>
      </c>
      <c r="E66" s="5" t="s">
        <v>50</v>
      </c>
      <c r="F66" s="5"/>
      <c r="G66" s="5"/>
    </row>
    <row r="67" spans="2:7" ht="14" customHeight="1" x14ac:dyDescent="0.25">
      <c r="B67" s="10"/>
      <c r="C67" s="12"/>
      <c r="D67" s="5" t="s">
        <v>49</v>
      </c>
      <c r="E67" s="5" t="s">
        <v>51</v>
      </c>
      <c r="F67" s="5">
        <v>180</v>
      </c>
      <c r="G67" s="5" t="s">
        <v>9</v>
      </c>
    </row>
    <row r="68" spans="2:7" ht="14" customHeight="1" x14ac:dyDescent="0.25">
      <c r="B68" s="10" t="s">
        <v>154</v>
      </c>
      <c r="C68" s="4">
        <v>0.78611111111111109</v>
      </c>
      <c r="D68" s="5" t="s">
        <v>50</v>
      </c>
      <c r="E68" s="5" t="s">
        <v>52</v>
      </c>
      <c r="F68" s="5"/>
      <c r="G68" s="5"/>
    </row>
    <row r="69" spans="2:7" ht="14" customHeight="1" x14ac:dyDescent="0.25">
      <c r="B69" s="10"/>
      <c r="C69" s="12"/>
      <c r="D69" s="5" t="s">
        <v>51</v>
      </c>
      <c r="E69" s="5" t="s">
        <v>53</v>
      </c>
      <c r="F69" s="5">
        <v>120</v>
      </c>
      <c r="G69" s="5" t="s">
        <v>9</v>
      </c>
    </row>
    <row r="70" spans="2:7" ht="14" customHeight="1" x14ac:dyDescent="0.25">
      <c r="B70" s="10" t="s">
        <v>154</v>
      </c>
      <c r="C70" s="4">
        <v>0.78749999999999998</v>
      </c>
      <c r="D70" s="5" t="s">
        <v>52</v>
      </c>
      <c r="E70" s="5" t="s">
        <v>54</v>
      </c>
      <c r="F70" s="5"/>
      <c r="G70" s="5"/>
    </row>
    <row r="71" spans="2:7" ht="14" customHeight="1" x14ac:dyDescent="0.25">
      <c r="B71" s="11"/>
      <c r="C71" s="12"/>
      <c r="D71" s="5" t="s">
        <v>53</v>
      </c>
      <c r="E71" s="5" t="s">
        <v>55</v>
      </c>
      <c r="F71" s="5">
        <v>120</v>
      </c>
      <c r="G71" s="5" t="s">
        <v>9</v>
      </c>
    </row>
    <row r="72" spans="2:7" ht="14" customHeight="1" x14ac:dyDescent="0.25">
      <c r="B72" s="10" t="s">
        <v>154</v>
      </c>
      <c r="C72" s="4">
        <v>0.78888888888888886</v>
      </c>
      <c r="D72" s="5" t="s">
        <v>54</v>
      </c>
      <c r="E72" s="5" t="s">
        <v>56</v>
      </c>
      <c r="F72" s="5"/>
      <c r="G72" s="5"/>
    </row>
    <row r="73" spans="2:7" ht="14" customHeight="1" x14ac:dyDescent="0.25">
      <c r="B73" s="11"/>
      <c r="C73" s="12"/>
      <c r="D73" s="5" t="s">
        <v>55</v>
      </c>
      <c r="E73" s="5" t="s">
        <v>57</v>
      </c>
      <c r="F73" s="5">
        <v>120</v>
      </c>
      <c r="G73" s="5" t="s">
        <v>9</v>
      </c>
    </row>
    <row r="74" spans="2:7" ht="14" customHeight="1" x14ac:dyDescent="0.25">
      <c r="B74" s="10" t="s">
        <v>154</v>
      </c>
      <c r="C74" s="4">
        <v>0.79027777777777775</v>
      </c>
      <c r="D74" s="5" t="s">
        <v>56</v>
      </c>
      <c r="E74" s="5" t="s">
        <v>58</v>
      </c>
      <c r="F74" s="5"/>
      <c r="G74" s="5"/>
    </row>
    <row r="75" spans="2:7" ht="14" customHeight="1" x14ac:dyDescent="0.25">
      <c r="B75" s="11"/>
      <c r="C75" s="12"/>
      <c r="D75" s="5" t="s">
        <v>57</v>
      </c>
      <c r="E75" s="5" t="s">
        <v>59</v>
      </c>
      <c r="F75" s="5">
        <v>180</v>
      </c>
      <c r="G75" s="5" t="s">
        <v>9</v>
      </c>
    </row>
    <row r="76" spans="2:7" ht="14" customHeight="1" x14ac:dyDescent="0.25">
      <c r="B76" s="10" t="s">
        <v>154</v>
      </c>
      <c r="C76" s="4">
        <v>0.79236111111111107</v>
      </c>
      <c r="D76" s="50"/>
      <c r="E76" s="50"/>
      <c r="F76" s="5"/>
      <c r="G76" s="5"/>
    </row>
    <row r="77" spans="2:7" ht="14" customHeight="1" x14ac:dyDescent="0.25">
      <c r="B77" s="1"/>
      <c r="C77" s="1"/>
      <c r="D77" s="51" t="s">
        <v>171</v>
      </c>
      <c r="E77" s="52"/>
      <c r="F77" s="2">
        <f>SUM(F47:F76)</f>
        <v>2280</v>
      </c>
      <c r="G77" s="2"/>
    </row>
    <row r="78" spans="2:7" ht="14" customHeight="1" x14ac:dyDescent="0.25">
      <c r="B78" s="1"/>
      <c r="C78" s="1"/>
      <c r="D78" s="46" t="s">
        <v>172</v>
      </c>
      <c r="E78" s="47"/>
      <c r="F78" s="6">
        <f>+F77/60</f>
        <v>38</v>
      </c>
      <c r="G78" s="2"/>
    </row>
    <row r="79" spans="2:7" ht="14" customHeight="1" x14ac:dyDescent="0.25">
      <c r="B79" s="1"/>
      <c r="C79" s="1"/>
      <c r="D79" s="46" t="s">
        <v>174</v>
      </c>
      <c r="E79" s="46"/>
      <c r="F79" s="6">
        <f>+AVERAGE(F47:F76)/60</f>
        <v>2.5333333333333332</v>
      </c>
      <c r="G79" s="1"/>
    </row>
    <row r="80" spans="2:7" ht="7" customHeight="1" x14ac:dyDescent="0.25">
      <c r="B80" s="15"/>
      <c r="C80" s="15"/>
      <c r="D80" s="16"/>
      <c r="E80" s="16"/>
      <c r="F80" s="17"/>
      <c r="G80" s="15"/>
    </row>
    <row r="81" spans="2:7" ht="19.899999999999999" customHeight="1" x14ac:dyDescent="0.25">
      <c r="B81" s="3"/>
      <c r="C81" s="4"/>
      <c r="D81" s="3"/>
      <c r="E81" s="3"/>
      <c r="F81" s="5"/>
      <c r="G81" s="5"/>
    </row>
    <row r="82" spans="2:7" ht="10" customHeight="1" x14ac:dyDescent="0.25">
      <c r="B82" s="44" t="s">
        <v>175</v>
      </c>
      <c r="C82" s="44"/>
      <c r="D82" s="44"/>
      <c r="E82" s="44"/>
      <c r="F82" s="44"/>
      <c r="G82" s="44"/>
    </row>
    <row r="83" spans="2:7" ht="9" customHeight="1" thickBot="1" x14ac:dyDescent="0.3">
      <c r="B83" s="45"/>
      <c r="C83" s="45"/>
      <c r="D83" s="45"/>
      <c r="E83" s="45"/>
      <c r="F83" s="45"/>
      <c r="G83" s="45"/>
    </row>
    <row r="84" spans="2:7" ht="11" customHeight="1" thickTop="1" thickBot="1" x14ac:dyDescent="0.3">
      <c r="B84" s="9" t="s">
        <v>0</v>
      </c>
      <c r="C84" s="48" t="s">
        <v>35</v>
      </c>
      <c r="D84" s="48"/>
      <c r="E84" s="9" t="s">
        <v>2</v>
      </c>
      <c r="F84" s="49">
        <v>45430</v>
      </c>
      <c r="G84" s="48"/>
    </row>
    <row r="85" spans="2:7" ht="7" customHeight="1" thickTop="1" x14ac:dyDescent="0.25">
      <c r="B85" s="58" t="s">
        <v>3</v>
      </c>
      <c r="C85" s="56" t="s">
        <v>4</v>
      </c>
      <c r="D85" s="56" t="s">
        <v>5</v>
      </c>
      <c r="E85" s="56" t="s">
        <v>6</v>
      </c>
      <c r="F85" s="42" t="s">
        <v>7</v>
      </c>
      <c r="G85" s="42"/>
    </row>
    <row r="86" spans="2:7" ht="10" thickBot="1" x14ac:dyDescent="0.3">
      <c r="B86" s="55"/>
      <c r="C86" s="57"/>
      <c r="D86" s="57"/>
      <c r="E86" s="57"/>
      <c r="F86" s="43"/>
      <c r="G86" s="43"/>
    </row>
    <row r="87" spans="2:7" ht="14" customHeight="1" thickTop="1" x14ac:dyDescent="0.25">
      <c r="B87" s="10" t="s">
        <v>155</v>
      </c>
      <c r="C87" s="4">
        <v>0.41875000000000001</v>
      </c>
      <c r="D87" s="50" t="s">
        <v>8</v>
      </c>
      <c r="E87" s="50"/>
      <c r="F87" s="5">
        <v>192</v>
      </c>
      <c r="G87" s="5" t="s">
        <v>9</v>
      </c>
    </row>
    <row r="88" spans="2:7" ht="14" customHeight="1" x14ac:dyDescent="0.25">
      <c r="B88" s="10" t="s">
        <v>155</v>
      </c>
      <c r="C88" s="4">
        <v>0.42097222222222225</v>
      </c>
      <c r="D88" s="5" t="s">
        <v>177</v>
      </c>
      <c r="E88" s="5" t="s">
        <v>37</v>
      </c>
      <c r="F88" s="5"/>
      <c r="G88" s="5"/>
    </row>
    <row r="89" spans="2:7" ht="14" customHeight="1" x14ac:dyDescent="0.25">
      <c r="B89" s="10"/>
      <c r="C89" s="12"/>
      <c r="D89" s="5" t="s">
        <v>36</v>
      </c>
      <c r="E89" s="5" t="s">
        <v>38</v>
      </c>
      <c r="F89" s="5">
        <v>89</v>
      </c>
      <c r="G89" s="5" t="s">
        <v>9</v>
      </c>
    </row>
    <row r="90" spans="2:7" ht="14" customHeight="1" x14ac:dyDescent="0.25">
      <c r="B90" s="10" t="s">
        <v>155</v>
      </c>
      <c r="C90" s="4">
        <v>0.42130787037037037</v>
      </c>
      <c r="D90" s="5" t="s">
        <v>37</v>
      </c>
      <c r="E90" s="5" t="s">
        <v>39</v>
      </c>
      <c r="F90" s="5"/>
      <c r="G90" s="5"/>
    </row>
    <row r="91" spans="2:7" ht="14" customHeight="1" x14ac:dyDescent="0.25">
      <c r="B91" s="10"/>
      <c r="C91" s="12"/>
      <c r="D91" s="5" t="s">
        <v>38</v>
      </c>
      <c r="E91" s="5" t="s">
        <v>40</v>
      </c>
      <c r="F91" s="5">
        <v>124</v>
      </c>
      <c r="G91" s="5" t="s">
        <v>9</v>
      </c>
    </row>
    <row r="92" spans="2:7" ht="14" customHeight="1" x14ac:dyDescent="0.25">
      <c r="B92" s="10" t="s">
        <v>155</v>
      </c>
      <c r="C92" s="4">
        <v>0.42274305555555558</v>
      </c>
      <c r="D92" s="5" t="s">
        <v>39</v>
      </c>
      <c r="E92" s="5" t="s">
        <v>178</v>
      </c>
      <c r="F92" s="5"/>
      <c r="G92" s="5"/>
    </row>
    <row r="93" spans="2:7" ht="14" customHeight="1" x14ac:dyDescent="0.25">
      <c r="B93" s="10"/>
      <c r="C93" s="12"/>
      <c r="D93" s="5" t="s">
        <v>40</v>
      </c>
      <c r="E93" s="5" t="s">
        <v>41</v>
      </c>
      <c r="F93" s="5">
        <v>118</v>
      </c>
      <c r="G93" s="5" t="s">
        <v>9</v>
      </c>
    </row>
    <row r="94" spans="2:7" ht="14" customHeight="1" x14ac:dyDescent="0.25">
      <c r="B94" s="10" t="s">
        <v>155</v>
      </c>
      <c r="C94" s="4">
        <v>0.42410879629629628</v>
      </c>
      <c r="D94" s="5" t="s">
        <v>178</v>
      </c>
      <c r="E94" s="5" t="s">
        <v>178</v>
      </c>
      <c r="F94" s="5"/>
      <c r="G94" s="5"/>
    </row>
    <row r="95" spans="2:7" ht="14" customHeight="1" x14ac:dyDescent="0.25">
      <c r="B95" s="10"/>
      <c r="C95" s="12"/>
      <c r="D95" s="5" t="s">
        <v>41</v>
      </c>
      <c r="E95" s="5" t="s">
        <v>42</v>
      </c>
      <c r="F95" s="5">
        <v>94</v>
      </c>
      <c r="G95" s="5" t="s">
        <v>9</v>
      </c>
    </row>
    <row r="96" spans="2:7" ht="14" customHeight="1" x14ac:dyDescent="0.25">
      <c r="B96" s="10" t="s">
        <v>155</v>
      </c>
      <c r="C96" s="4">
        <v>0.42450231481481482</v>
      </c>
      <c r="D96" s="5" t="s">
        <v>178</v>
      </c>
      <c r="E96" s="5" t="s">
        <v>43</v>
      </c>
      <c r="F96" s="5"/>
      <c r="G96" s="5"/>
    </row>
    <row r="97" spans="2:7" ht="14" customHeight="1" x14ac:dyDescent="0.25">
      <c r="B97" s="10"/>
      <c r="C97" s="12"/>
      <c r="D97" s="5" t="s">
        <v>42</v>
      </c>
      <c r="E97" s="5" t="s">
        <v>19</v>
      </c>
      <c r="F97" s="5">
        <v>120</v>
      </c>
      <c r="G97" s="5" t="s">
        <v>9</v>
      </c>
    </row>
    <row r="98" spans="2:7" ht="14" customHeight="1" x14ac:dyDescent="0.25">
      <c r="B98" s="10" t="s">
        <v>155</v>
      </c>
      <c r="C98" s="4">
        <v>0.4258912037037037</v>
      </c>
      <c r="D98" s="5" t="s">
        <v>43</v>
      </c>
      <c r="E98" s="5" t="s">
        <v>43</v>
      </c>
      <c r="F98" s="5"/>
      <c r="G98" s="5"/>
    </row>
    <row r="99" spans="2:7" ht="14" customHeight="1" x14ac:dyDescent="0.25">
      <c r="B99" s="10"/>
      <c r="C99" s="12"/>
      <c r="D99" s="5" t="s">
        <v>19</v>
      </c>
      <c r="E99" s="5" t="s">
        <v>44</v>
      </c>
      <c r="F99" s="5">
        <v>212</v>
      </c>
      <c r="G99" s="5" t="s">
        <v>9</v>
      </c>
    </row>
    <row r="100" spans="2:7" ht="14" customHeight="1" x14ac:dyDescent="0.25">
      <c r="B100" s="10" t="s">
        <v>155</v>
      </c>
      <c r="C100" s="4">
        <v>0.42834490740740738</v>
      </c>
      <c r="D100" s="5" t="s">
        <v>43</v>
      </c>
      <c r="E100" s="5" t="s">
        <v>45</v>
      </c>
      <c r="F100" s="5"/>
      <c r="G100" s="5"/>
    </row>
    <row r="101" spans="2:7" ht="14" customHeight="1" x14ac:dyDescent="0.25">
      <c r="B101" s="10"/>
      <c r="C101" s="12"/>
      <c r="D101" s="5" t="s">
        <v>44</v>
      </c>
      <c r="E101" s="5" t="s">
        <v>46</v>
      </c>
      <c r="F101" s="5">
        <v>116</v>
      </c>
      <c r="G101" s="5" t="s">
        <v>9</v>
      </c>
    </row>
    <row r="102" spans="2:7" ht="14" customHeight="1" x14ac:dyDescent="0.25">
      <c r="B102" s="10" t="s">
        <v>155</v>
      </c>
      <c r="C102" s="4">
        <v>0.4296875</v>
      </c>
      <c r="D102" s="5" t="s">
        <v>45</v>
      </c>
      <c r="E102" s="5" t="s">
        <v>47</v>
      </c>
      <c r="F102" s="5"/>
      <c r="G102" s="5"/>
    </row>
    <row r="103" spans="2:7" ht="14" customHeight="1" x14ac:dyDescent="0.25">
      <c r="B103" s="10"/>
      <c r="C103" s="12"/>
      <c r="D103" s="5" t="s">
        <v>46</v>
      </c>
      <c r="E103" s="5" t="s">
        <v>48</v>
      </c>
      <c r="F103" s="5">
        <v>100</v>
      </c>
      <c r="G103" s="5" t="s">
        <v>9</v>
      </c>
    </row>
    <row r="104" spans="2:7" ht="14" customHeight="1" x14ac:dyDescent="0.25">
      <c r="B104" s="10" t="s">
        <v>155</v>
      </c>
      <c r="C104" s="4">
        <v>0.43084490740740738</v>
      </c>
      <c r="D104" s="5" t="s">
        <v>47</v>
      </c>
      <c r="E104" s="5" t="s">
        <v>25</v>
      </c>
      <c r="F104" s="5"/>
      <c r="G104" s="5"/>
    </row>
    <row r="105" spans="2:7" ht="14" customHeight="1" x14ac:dyDescent="0.25">
      <c r="B105" s="10"/>
      <c r="C105" s="12"/>
      <c r="D105" s="5" t="s">
        <v>48</v>
      </c>
      <c r="E105" s="5" t="s">
        <v>49</v>
      </c>
      <c r="F105" s="5">
        <v>138</v>
      </c>
      <c r="G105" s="5" t="s">
        <v>9</v>
      </c>
    </row>
    <row r="106" spans="2:7" ht="14" customHeight="1" x14ac:dyDescent="0.25">
      <c r="B106" s="10" t="s">
        <v>155</v>
      </c>
      <c r="C106" s="4">
        <v>0.43244212962962963</v>
      </c>
      <c r="D106" s="5" t="s">
        <v>25</v>
      </c>
      <c r="E106" s="5" t="s">
        <v>50</v>
      </c>
      <c r="F106" s="5"/>
      <c r="G106" s="5"/>
    </row>
    <row r="107" spans="2:7" ht="14" customHeight="1" x14ac:dyDescent="0.25">
      <c r="B107" s="10"/>
      <c r="C107" s="12"/>
      <c r="D107" s="5" t="s">
        <v>49</v>
      </c>
      <c r="E107" s="5" t="s">
        <v>51</v>
      </c>
      <c r="F107" s="5">
        <v>146</v>
      </c>
      <c r="G107" s="5" t="s">
        <v>9</v>
      </c>
    </row>
    <row r="108" spans="2:7" ht="14" customHeight="1" x14ac:dyDescent="0.25">
      <c r="B108" s="10" t="s">
        <v>155</v>
      </c>
      <c r="C108" s="4">
        <v>0.43413194444444442</v>
      </c>
      <c r="D108" s="5" t="s">
        <v>50</v>
      </c>
      <c r="E108" s="5" t="s">
        <v>52</v>
      </c>
      <c r="F108" s="5"/>
      <c r="G108" s="5"/>
    </row>
    <row r="109" spans="2:7" ht="14" customHeight="1" x14ac:dyDescent="0.25">
      <c r="B109" s="10"/>
      <c r="C109" s="12"/>
      <c r="D109" s="5" t="s">
        <v>51</v>
      </c>
      <c r="E109" s="5" t="s">
        <v>53</v>
      </c>
      <c r="F109" s="5">
        <v>112</v>
      </c>
      <c r="G109" s="5" t="s">
        <v>9</v>
      </c>
    </row>
    <row r="110" spans="2:7" ht="14" customHeight="1" x14ac:dyDescent="0.25">
      <c r="B110" s="10" t="s">
        <v>155</v>
      </c>
      <c r="C110" s="4">
        <v>0.43542824074074077</v>
      </c>
      <c r="D110" s="5" t="s">
        <v>52</v>
      </c>
      <c r="E110" s="5" t="s">
        <v>54</v>
      </c>
      <c r="F110" s="5"/>
      <c r="G110" s="5"/>
    </row>
    <row r="111" spans="2:7" ht="14" customHeight="1" x14ac:dyDescent="0.25">
      <c r="B111" s="11"/>
      <c r="C111" s="12"/>
      <c r="D111" s="5" t="s">
        <v>53</v>
      </c>
      <c r="E111" s="5" t="s">
        <v>55</v>
      </c>
      <c r="F111" s="5">
        <v>134</v>
      </c>
      <c r="G111" s="5" t="s">
        <v>9</v>
      </c>
    </row>
    <row r="112" spans="2:7" ht="14" customHeight="1" x14ac:dyDescent="0.25">
      <c r="B112" s="10" t="s">
        <v>155</v>
      </c>
      <c r="C112" s="4">
        <v>0.43697916666666664</v>
      </c>
      <c r="D112" s="5" t="s">
        <v>54</v>
      </c>
      <c r="E112" s="5" t="s">
        <v>56</v>
      </c>
      <c r="F112" s="5"/>
      <c r="G112" s="5"/>
    </row>
    <row r="113" spans="2:7" ht="14" customHeight="1" x14ac:dyDescent="0.25">
      <c r="B113" s="11"/>
      <c r="C113" s="12"/>
      <c r="D113" s="5" t="s">
        <v>55</v>
      </c>
      <c r="E113" s="5" t="s">
        <v>57</v>
      </c>
      <c r="F113" s="5">
        <v>224</v>
      </c>
      <c r="G113" s="5" t="s">
        <v>9</v>
      </c>
    </row>
    <row r="114" spans="2:7" ht="14" customHeight="1" x14ac:dyDescent="0.25">
      <c r="B114" s="10" t="s">
        <v>155</v>
      </c>
      <c r="C114" s="4">
        <v>0.43957175925925923</v>
      </c>
      <c r="D114" s="5" t="s">
        <v>56</v>
      </c>
      <c r="E114" s="5" t="s">
        <v>58</v>
      </c>
      <c r="F114" s="5"/>
      <c r="G114" s="5"/>
    </row>
    <row r="115" spans="2:7" ht="14" customHeight="1" x14ac:dyDescent="0.25">
      <c r="B115" s="11"/>
      <c r="C115" s="12"/>
      <c r="D115" s="5" t="s">
        <v>57</v>
      </c>
      <c r="E115" s="5" t="s">
        <v>59</v>
      </c>
      <c r="F115" s="5">
        <v>60</v>
      </c>
      <c r="G115" s="5" t="s">
        <v>9</v>
      </c>
    </row>
    <row r="116" spans="2:7" ht="14" customHeight="1" x14ac:dyDescent="0.25">
      <c r="B116" s="10" t="s">
        <v>155</v>
      </c>
      <c r="C116" s="4">
        <v>0.44026620370370373</v>
      </c>
      <c r="D116" s="50"/>
      <c r="E116" s="50"/>
      <c r="F116" s="5"/>
      <c r="G116" s="5"/>
    </row>
    <row r="117" spans="2:7" ht="14" customHeight="1" x14ac:dyDescent="0.25">
      <c r="B117" s="1"/>
      <c r="C117" s="1"/>
      <c r="D117" s="51" t="s">
        <v>171</v>
      </c>
      <c r="E117" s="52"/>
      <c r="F117" s="2">
        <f>SUM(F87:F116)</f>
        <v>1979</v>
      </c>
      <c r="G117" s="2"/>
    </row>
    <row r="118" spans="2:7" ht="14" customHeight="1" x14ac:dyDescent="0.25">
      <c r="B118" s="1"/>
      <c r="C118" s="1"/>
      <c r="D118" s="46" t="s">
        <v>172</v>
      </c>
      <c r="E118" s="47"/>
      <c r="F118" s="6">
        <f>+F117/60</f>
        <v>32.983333333333334</v>
      </c>
      <c r="G118" s="2"/>
    </row>
    <row r="119" spans="2:7" ht="14" customHeight="1" x14ac:dyDescent="0.25">
      <c r="B119" s="1"/>
      <c r="C119" s="1"/>
      <c r="D119" s="46" t="s">
        <v>174</v>
      </c>
      <c r="E119" s="46"/>
      <c r="F119" s="6">
        <f>+AVERAGE(F87:F116)/60</f>
        <v>2.1988888888888889</v>
      </c>
      <c r="G119" s="1"/>
    </row>
    <row r="120" spans="2:7" ht="6" customHeight="1" x14ac:dyDescent="0.25">
      <c r="B120" s="15"/>
      <c r="C120" s="15"/>
      <c r="D120" s="16"/>
      <c r="E120" s="16"/>
      <c r="F120" s="17"/>
      <c r="G120" s="15"/>
    </row>
    <row r="122" spans="2:7" x14ac:dyDescent="0.25">
      <c r="B122" s="44" t="s">
        <v>175</v>
      </c>
      <c r="C122" s="44"/>
      <c r="D122" s="44"/>
      <c r="E122" s="44"/>
      <c r="F122" s="44"/>
      <c r="G122" s="44"/>
    </row>
    <row r="123" spans="2:7" ht="10" thickBot="1" x14ac:dyDescent="0.3">
      <c r="B123" s="45"/>
      <c r="C123" s="45"/>
      <c r="D123" s="45"/>
      <c r="E123" s="45"/>
      <c r="F123" s="45"/>
      <c r="G123" s="45"/>
    </row>
    <row r="124" spans="2:7" ht="10.5" thickTop="1" thickBot="1" x14ac:dyDescent="0.3">
      <c r="B124" s="9" t="s">
        <v>0</v>
      </c>
      <c r="C124" s="48" t="s">
        <v>35</v>
      </c>
      <c r="D124" s="48"/>
      <c r="E124" s="9" t="s">
        <v>2</v>
      </c>
      <c r="F124" s="49">
        <v>45434</v>
      </c>
      <c r="G124" s="48"/>
    </row>
    <row r="125" spans="2:7" ht="10" thickTop="1" x14ac:dyDescent="0.25">
      <c r="B125" s="58" t="s">
        <v>3</v>
      </c>
      <c r="C125" s="56" t="s">
        <v>4</v>
      </c>
      <c r="D125" s="56" t="s">
        <v>5</v>
      </c>
      <c r="E125" s="56" t="s">
        <v>6</v>
      </c>
      <c r="F125" s="42" t="s">
        <v>7</v>
      </c>
      <c r="G125" s="42"/>
    </row>
    <row r="126" spans="2:7" ht="4" customHeight="1" thickBot="1" x14ac:dyDescent="0.3">
      <c r="B126" s="55"/>
      <c r="C126" s="57"/>
      <c r="D126" s="57"/>
      <c r="E126" s="57"/>
      <c r="F126" s="43"/>
      <c r="G126" s="43"/>
    </row>
    <row r="127" spans="2:7" ht="14" customHeight="1" thickTop="1" x14ac:dyDescent="0.25">
      <c r="B127" s="10" t="s">
        <v>156</v>
      </c>
      <c r="C127" s="4">
        <v>0.7895833333333333</v>
      </c>
      <c r="D127" s="50" t="s">
        <v>8</v>
      </c>
      <c r="E127" s="50"/>
      <c r="F127" s="5">
        <v>134</v>
      </c>
      <c r="G127" s="5" t="s">
        <v>9</v>
      </c>
    </row>
    <row r="128" spans="2:7" ht="14" customHeight="1" x14ac:dyDescent="0.25">
      <c r="B128" s="10" t="s">
        <v>156</v>
      </c>
      <c r="C128" s="4">
        <v>0.79113425925925929</v>
      </c>
      <c r="D128" s="5" t="s">
        <v>177</v>
      </c>
      <c r="E128" s="5" t="s">
        <v>37</v>
      </c>
      <c r="F128" s="5"/>
      <c r="G128" s="5"/>
    </row>
    <row r="129" spans="2:7" ht="14" customHeight="1" x14ac:dyDescent="0.25">
      <c r="B129" s="10"/>
      <c r="C129" s="12"/>
      <c r="D129" s="5" t="s">
        <v>36</v>
      </c>
      <c r="E129" s="5" t="s">
        <v>38</v>
      </c>
      <c r="F129" s="5">
        <v>68</v>
      </c>
      <c r="G129" s="5" t="s">
        <v>9</v>
      </c>
    </row>
    <row r="130" spans="2:7" ht="14" customHeight="1" x14ac:dyDescent="0.25">
      <c r="B130" s="10" t="s">
        <v>156</v>
      </c>
      <c r="C130" s="4">
        <v>0.79192129629629626</v>
      </c>
      <c r="D130" s="5" t="s">
        <v>37</v>
      </c>
      <c r="E130" s="5" t="s">
        <v>39</v>
      </c>
      <c r="F130" s="5"/>
      <c r="G130" s="5"/>
    </row>
    <row r="131" spans="2:7" ht="14" customHeight="1" x14ac:dyDescent="0.25">
      <c r="B131" s="10"/>
      <c r="C131" s="12"/>
      <c r="D131" s="5" t="s">
        <v>38</v>
      </c>
      <c r="E131" s="5" t="s">
        <v>40</v>
      </c>
      <c r="F131" s="5">
        <v>145</v>
      </c>
      <c r="G131" s="5" t="s">
        <v>9</v>
      </c>
    </row>
    <row r="132" spans="2:7" ht="14" customHeight="1" x14ac:dyDescent="0.25">
      <c r="B132" s="10" t="s">
        <v>156</v>
      </c>
      <c r="C132" s="4">
        <v>0.79359953703703701</v>
      </c>
      <c r="D132" s="5" t="s">
        <v>39</v>
      </c>
      <c r="E132" s="5" t="s">
        <v>178</v>
      </c>
      <c r="F132" s="5"/>
      <c r="G132" s="5"/>
    </row>
    <row r="133" spans="2:7" ht="14" customHeight="1" x14ac:dyDescent="0.25">
      <c r="B133" s="10"/>
      <c r="C133" s="12"/>
      <c r="D133" s="5" t="s">
        <v>40</v>
      </c>
      <c r="E133" s="5" t="s">
        <v>41</v>
      </c>
      <c r="F133" s="5">
        <v>134</v>
      </c>
      <c r="G133" s="5" t="s">
        <v>9</v>
      </c>
    </row>
    <row r="134" spans="2:7" ht="14" customHeight="1" x14ac:dyDescent="0.25">
      <c r="B134" s="10" t="s">
        <v>156</v>
      </c>
      <c r="C134" s="4">
        <v>0.79515046296296299</v>
      </c>
      <c r="D134" s="5" t="s">
        <v>178</v>
      </c>
      <c r="E134" s="5" t="s">
        <v>178</v>
      </c>
      <c r="F134" s="5"/>
      <c r="G134" s="5"/>
    </row>
    <row r="135" spans="2:7" ht="14" customHeight="1" x14ac:dyDescent="0.25">
      <c r="B135" s="10"/>
      <c r="C135" s="12"/>
      <c r="D135" s="5" t="s">
        <v>41</v>
      </c>
      <c r="E135" s="5" t="s">
        <v>42</v>
      </c>
      <c r="F135" s="5">
        <v>60</v>
      </c>
      <c r="G135" s="5" t="s">
        <v>9</v>
      </c>
    </row>
    <row r="136" spans="2:7" ht="14" customHeight="1" x14ac:dyDescent="0.25">
      <c r="B136" s="10" t="s">
        <v>156</v>
      </c>
      <c r="C136" s="4">
        <v>0.79584490740740743</v>
      </c>
      <c r="D136" s="5" t="s">
        <v>178</v>
      </c>
      <c r="E136" s="5" t="s">
        <v>43</v>
      </c>
      <c r="F136" s="5"/>
      <c r="G136" s="5"/>
    </row>
    <row r="137" spans="2:7" ht="14" customHeight="1" x14ac:dyDescent="0.25">
      <c r="B137" s="10"/>
      <c r="C137" s="12"/>
      <c r="D137" s="5" t="s">
        <v>42</v>
      </c>
      <c r="E137" s="5" t="s">
        <v>19</v>
      </c>
      <c r="F137" s="5">
        <v>136</v>
      </c>
      <c r="G137" s="5" t="s">
        <v>9</v>
      </c>
    </row>
    <row r="138" spans="2:7" ht="14" customHeight="1" x14ac:dyDescent="0.25">
      <c r="B138" s="10" t="s">
        <v>156</v>
      </c>
      <c r="C138" s="4">
        <v>0.79741898148148149</v>
      </c>
      <c r="D138" s="5" t="s">
        <v>43</v>
      </c>
      <c r="E138" s="5" t="s">
        <v>43</v>
      </c>
      <c r="F138" s="5"/>
      <c r="G138" s="5"/>
    </row>
    <row r="139" spans="2:7" ht="14" customHeight="1" x14ac:dyDescent="0.25">
      <c r="B139" s="10"/>
      <c r="C139" s="12"/>
      <c r="D139" s="5" t="s">
        <v>19</v>
      </c>
      <c r="E139" s="5" t="s">
        <v>44</v>
      </c>
      <c r="F139" s="5">
        <v>142</v>
      </c>
      <c r="G139" s="5" t="s">
        <v>9</v>
      </c>
    </row>
    <row r="140" spans="2:7" ht="14" customHeight="1" x14ac:dyDescent="0.25">
      <c r="B140" s="10" t="s">
        <v>156</v>
      </c>
      <c r="C140" s="4">
        <v>0.79906250000000001</v>
      </c>
      <c r="D140" s="5" t="s">
        <v>43</v>
      </c>
      <c r="E140" s="5" t="s">
        <v>45</v>
      </c>
      <c r="F140" s="5"/>
      <c r="G140" s="5"/>
    </row>
    <row r="141" spans="2:7" ht="14" customHeight="1" x14ac:dyDescent="0.25">
      <c r="B141" s="10"/>
      <c r="C141" s="12"/>
      <c r="D141" s="5" t="s">
        <v>44</v>
      </c>
      <c r="E141" s="5" t="s">
        <v>46</v>
      </c>
      <c r="F141" s="5">
        <v>210</v>
      </c>
      <c r="G141" s="5" t="s">
        <v>9</v>
      </c>
    </row>
    <row r="142" spans="2:7" ht="14" customHeight="1" x14ac:dyDescent="0.25">
      <c r="B142" s="10" t="s">
        <v>156</v>
      </c>
      <c r="C142" s="4">
        <v>0.8014930555555555</v>
      </c>
      <c r="D142" s="5" t="s">
        <v>45</v>
      </c>
      <c r="E142" s="5" t="s">
        <v>47</v>
      </c>
      <c r="F142" s="5"/>
      <c r="G142" s="5"/>
    </row>
    <row r="143" spans="2:7" ht="14" customHeight="1" x14ac:dyDescent="0.25">
      <c r="B143" s="10"/>
      <c r="C143" s="12"/>
      <c r="D143" s="5" t="s">
        <v>46</v>
      </c>
      <c r="E143" s="5" t="s">
        <v>48</v>
      </c>
      <c r="F143" s="5">
        <v>148</v>
      </c>
      <c r="G143" s="5" t="s">
        <v>9</v>
      </c>
    </row>
    <row r="144" spans="2:7" ht="14" customHeight="1" x14ac:dyDescent="0.25">
      <c r="B144" s="10" t="s">
        <v>156</v>
      </c>
      <c r="C144" s="4">
        <v>0.80320601851851847</v>
      </c>
      <c r="D144" s="5" t="s">
        <v>47</v>
      </c>
      <c r="E144" s="5" t="s">
        <v>25</v>
      </c>
      <c r="F144" s="5"/>
      <c r="G144" s="5"/>
    </row>
    <row r="145" spans="2:7" ht="14" customHeight="1" x14ac:dyDescent="0.25">
      <c r="B145" s="10"/>
      <c r="C145" s="12"/>
      <c r="D145" s="5" t="s">
        <v>48</v>
      </c>
      <c r="E145" s="5" t="s">
        <v>49</v>
      </c>
      <c r="F145" s="5">
        <v>222</v>
      </c>
      <c r="G145" s="5" t="s">
        <v>9</v>
      </c>
    </row>
    <row r="146" spans="2:7" ht="14" customHeight="1" x14ac:dyDescent="0.25">
      <c r="B146" s="10" t="s">
        <v>156</v>
      </c>
      <c r="C146" s="4">
        <v>0.80577546296296299</v>
      </c>
      <c r="D146" s="5" t="s">
        <v>25</v>
      </c>
      <c r="E146" s="5" t="s">
        <v>50</v>
      </c>
      <c r="F146" s="5"/>
      <c r="G146" s="5"/>
    </row>
    <row r="147" spans="2:7" ht="14" customHeight="1" x14ac:dyDescent="0.25">
      <c r="B147" s="10"/>
      <c r="C147" s="12"/>
      <c r="D147" s="5" t="s">
        <v>49</v>
      </c>
      <c r="E147" s="5" t="s">
        <v>51</v>
      </c>
      <c r="F147" s="5">
        <v>172</v>
      </c>
      <c r="G147" s="5" t="s">
        <v>9</v>
      </c>
    </row>
    <row r="148" spans="2:7" ht="14" customHeight="1" x14ac:dyDescent="0.25">
      <c r="B148" s="10" t="s">
        <v>156</v>
      </c>
      <c r="C148" s="4">
        <v>0.80776620370370367</v>
      </c>
      <c r="D148" s="5" t="s">
        <v>50</v>
      </c>
      <c r="E148" s="5" t="s">
        <v>52</v>
      </c>
      <c r="F148" s="5"/>
      <c r="G148" s="5"/>
    </row>
    <row r="149" spans="2:7" ht="14" customHeight="1" x14ac:dyDescent="0.25">
      <c r="B149" s="10"/>
      <c r="C149" s="12"/>
      <c r="D149" s="5" t="s">
        <v>51</v>
      </c>
      <c r="E149" s="5" t="s">
        <v>53</v>
      </c>
      <c r="F149" s="5">
        <v>130</v>
      </c>
      <c r="G149" s="5" t="s">
        <v>9</v>
      </c>
    </row>
    <row r="150" spans="2:7" ht="14" customHeight="1" x14ac:dyDescent="0.25">
      <c r="B150" s="10" t="s">
        <v>156</v>
      </c>
      <c r="C150" s="4">
        <v>0.80927083333333338</v>
      </c>
      <c r="D150" s="5" t="s">
        <v>52</v>
      </c>
      <c r="E150" s="5" t="s">
        <v>54</v>
      </c>
      <c r="F150" s="5"/>
      <c r="G150" s="5"/>
    </row>
    <row r="151" spans="2:7" ht="14" customHeight="1" x14ac:dyDescent="0.25">
      <c r="B151" s="11"/>
      <c r="C151" s="12"/>
      <c r="D151" s="5" t="s">
        <v>53</v>
      </c>
      <c r="E151" s="5" t="s">
        <v>55</v>
      </c>
      <c r="F151" s="5">
        <v>194</v>
      </c>
      <c r="G151" s="5" t="s">
        <v>9</v>
      </c>
    </row>
    <row r="152" spans="2:7" ht="14" customHeight="1" x14ac:dyDescent="0.25">
      <c r="B152" s="10" t="s">
        <v>156</v>
      </c>
      <c r="C152" s="4">
        <v>0.8115162037037037</v>
      </c>
      <c r="D152" s="5" t="s">
        <v>54</v>
      </c>
      <c r="E152" s="5" t="s">
        <v>56</v>
      </c>
      <c r="F152" s="5"/>
      <c r="G152" s="5"/>
    </row>
    <row r="153" spans="2:7" ht="14" customHeight="1" x14ac:dyDescent="0.25">
      <c r="B153" s="11"/>
      <c r="C153" s="12"/>
      <c r="D153" s="5" t="s">
        <v>55</v>
      </c>
      <c r="E153" s="5" t="s">
        <v>57</v>
      </c>
      <c r="F153" s="5">
        <v>134</v>
      </c>
      <c r="G153" s="5" t="s">
        <v>9</v>
      </c>
    </row>
    <row r="154" spans="2:7" ht="14" customHeight="1" x14ac:dyDescent="0.25">
      <c r="B154" s="10" t="s">
        <v>156</v>
      </c>
      <c r="C154" s="4">
        <v>0.81306712962962968</v>
      </c>
      <c r="D154" s="5" t="s">
        <v>56</v>
      </c>
      <c r="E154" s="5" t="s">
        <v>58</v>
      </c>
      <c r="F154" s="5"/>
      <c r="G154" s="5"/>
    </row>
    <row r="155" spans="2:7" ht="14" customHeight="1" x14ac:dyDescent="0.25">
      <c r="B155" s="11"/>
      <c r="C155" s="12"/>
      <c r="D155" s="5" t="s">
        <v>57</v>
      </c>
      <c r="E155" s="5" t="s">
        <v>59</v>
      </c>
      <c r="F155" s="5">
        <v>212</v>
      </c>
      <c r="G155" s="5" t="s">
        <v>9</v>
      </c>
    </row>
    <row r="156" spans="2:7" ht="14" customHeight="1" x14ac:dyDescent="0.25">
      <c r="B156" s="10" t="s">
        <v>156</v>
      </c>
      <c r="C156" s="4">
        <v>0.81552083333333336</v>
      </c>
      <c r="D156" s="50"/>
      <c r="E156" s="50"/>
      <c r="F156" s="5"/>
      <c r="G156" s="5"/>
    </row>
    <row r="157" spans="2:7" ht="14" customHeight="1" x14ac:dyDescent="0.25">
      <c r="B157" s="1"/>
      <c r="C157" s="1"/>
      <c r="D157" s="51" t="s">
        <v>171</v>
      </c>
      <c r="E157" s="52"/>
      <c r="F157" s="2">
        <f>SUM(F127:F156)</f>
        <v>2241</v>
      </c>
      <c r="G157" s="2"/>
    </row>
    <row r="158" spans="2:7" ht="14" customHeight="1" x14ac:dyDescent="0.25">
      <c r="B158" s="1"/>
      <c r="C158" s="1"/>
      <c r="D158" s="46" t="s">
        <v>172</v>
      </c>
      <c r="E158" s="47"/>
      <c r="F158" s="6">
        <f>+F157/60</f>
        <v>37.35</v>
      </c>
      <c r="G158" s="2"/>
    </row>
    <row r="159" spans="2:7" ht="14" customHeight="1" x14ac:dyDescent="0.25">
      <c r="B159" s="1"/>
      <c r="C159" s="1"/>
      <c r="D159" s="46" t="s">
        <v>174</v>
      </c>
      <c r="E159" s="46"/>
      <c r="F159" s="6">
        <f>+AVERAGE(F127:F156)/60</f>
        <v>2.4900000000000002</v>
      </c>
      <c r="G159" s="1"/>
    </row>
    <row r="160" spans="2:7" ht="4" customHeight="1" x14ac:dyDescent="0.25">
      <c r="B160" s="15"/>
      <c r="C160" s="15"/>
      <c r="D160" s="16"/>
      <c r="E160" s="16"/>
      <c r="F160" s="17"/>
      <c r="G160" s="15"/>
    </row>
    <row r="161" spans="2:7" ht="19.899999999999999" customHeight="1" x14ac:dyDescent="0.25">
      <c r="F161" s="5"/>
      <c r="G161" s="5"/>
    </row>
    <row r="162" spans="2:7" ht="12.5" customHeight="1" x14ac:dyDescent="0.25">
      <c r="B162" s="44" t="s">
        <v>175</v>
      </c>
      <c r="C162" s="44"/>
      <c r="D162" s="44"/>
      <c r="E162" s="44"/>
      <c r="F162" s="44"/>
      <c r="G162" s="44"/>
    </row>
    <row r="163" spans="2:7" ht="12.5" customHeight="1" thickBot="1" x14ac:dyDescent="0.3">
      <c r="B163" s="45"/>
      <c r="C163" s="45"/>
      <c r="D163" s="45"/>
      <c r="E163" s="45"/>
      <c r="F163" s="45"/>
      <c r="G163" s="45"/>
    </row>
    <row r="164" spans="2:7" ht="10.5" thickTop="1" thickBot="1" x14ac:dyDescent="0.3">
      <c r="B164" s="9" t="s">
        <v>0</v>
      </c>
      <c r="C164" s="48" t="s">
        <v>35</v>
      </c>
      <c r="D164" s="48"/>
      <c r="E164" s="9" t="s">
        <v>2</v>
      </c>
      <c r="F164" s="49">
        <v>45444</v>
      </c>
      <c r="G164" s="48"/>
    </row>
    <row r="165" spans="2:7" ht="10" thickTop="1" x14ac:dyDescent="0.25">
      <c r="B165" s="58" t="s">
        <v>3</v>
      </c>
      <c r="C165" s="56" t="s">
        <v>4</v>
      </c>
      <c r="D165" s="56" t="s">
        <v>5</v>
      </c>
      <c r="E165" s="56" t="s">
        <v>6</v>
      </c>
      <c r="F165" s="42" t="s">
        <v>7</v>
      </c>
      <c r="G165" s="42"/>
    </row>
    <row r="166" spans="2:7" ht="7.5" customHeight="1" thickBot="1" x14ac:dyDescent="0.3">
      <c r="B166" s="55"/>
      <c r="C166" s="57"/>
      <c r="D166" s="57"/>
      <c r="E166" s="57"/>
      <c r="F166" s="43"/>
      <c r="G166" s="43"/>
    </row>
    <row r="167" spans="2:7" ht="14" customHeight="1" thickTop="1" x14ac:dyDescent="0.25">
      <c r="B167" s="10" t="s">
        <v>157</v>
      </c>
      <c r="C167" s="4">
        <v>0.36249999999999999</v>
      </c>
      <c r="D167" s="50" t="s">
        <v>8</v>
      </c>
      <c r="E167" s="50"/>
      <c r="F167" s="5">
        <v>242</v>
      </c>
      <c r="G167" s="5" t="s">
        <v>9</v>
      </c>
    </row>
    <row r="168" spans="2:7" ht="14" customHeight="1" x14ac:dyDescent="0.25">
      <c r="B168" s="10" t="s">
        <v>157</v>
      </c>
      <c r="C168" s="4">
        <v>0.36530092592592595</v>
      </c>
      <c r="D168" s="5" t="s">
        <v>177</v>
      </c>
      <c r="E168" s="5" t="s">
        <v>37</v>
      </c>
      <c r="F168" s="5"/>
      <c r="G168" s="5"/>
    </row>
    <row r="169" spans="2:7" ht="14" customHeight="1" x14ac:dyDescent="0.25">
      <c r="B169" s="10"/>
      <c r="C169" s="12"/>
      <c r="D169" s="5" t="s">
        <v>36</v>
      </c>
      <c r="E169" s="5" t="s">
        <v>38</v>
      </c>
      <c r="F169" s="5">
        <v>94</v>
      </c>
      <c r="G169" s="5" t="s">
        <v>9</v>
      </c>
    </row>
    <row r="170" spans="2:7" ht="14" customHeight="1" x14ac:dyDescent="0.25">
      <c r="B170" s="10" t="s">
        <v>157</v>
      </c>
      <c r="C170" s="4">
        <v>0.36638888888888888</v>
      </c>
      <c r="D170" s="5" t="s">
        <v>37</v>
      </c>
      <c r="E170" s="5" t="s">
        <v>39</v>
      </c>
      <c r="F170" s="5"/>
      <c r="G170" s="5"/>
    </row>
    <row r="171" spans="2:7" ht="14" customHeight="1" x14ac:dyDescent="0.25">
      <c r="B171" s="10"/>
      <c r="C171" s="12"/>
      <c r="D171" s="5" t="s">
        <v>38</v>
      </c>
      <c r="E171" s="5" t="s">
        <v>40</v>
      </c>
      <c r="F171" s="5">
        <v>90</v>
      </c>
      <c r="G171" s="5" t="s">
        <v>9</v>
      </c>
    </row>
    <row r="172" spans="2:7" ht="14" customHeight="1" x14ac:dyDescent="0.25">
      <c r="B172" s="10" t="s">
        <v>157</v>
      </c>
      <c r="C172" s="4">
        <v>0.36743055555555554</v>
      </c>
      <c r="D172" s="5" t="s">
        <v>39</v>
      </c>
      <c r="E172" s="5" t="s">
        <v>178</v>
      </c>
      <c r="F172" s="5"/>
      <c r="G172" s="5"/>
    </row>
    <row r="173" spans="2:7" ht="14" customHeight="1" x14ac:dyDescent="0.25">
      <c r="B173" s="10"/>
      <c r="C173" s="12"/>
      <c r="D173" s="5" t="s">
        <v>40</v>
      </c>
      <c r="E173" s="5" t="s">
        <v>41</v>
      </c>
      <c r="F173" s="5">
        <v>124</v>
      </c>
      <c r="G173" s="5" t="s">
        <v>9</v>
      </c>
    </row>
    <row r="174" spans="2:7" ht="14" customHeight="1" x14ac:dyDescent="0.25">
      <c r="B174" s="10" t="s">
        <v>157</v>
      </c>
      <c r="C174" s="4">
        <v>0.36886574074074074</v>
      </c>
      <c r="D174" s="5" t="s">
        <v>178</v>
      </c>
      <c r="E174" s="5" t="s">
        <v>178</v>
      </c>
      <c r="F174" s="5"/>
      <c r="G174" s="5"/>
    </row>
    <row r="175" spans="2:7" ht="14" customHeight="1" x14ac:dyDescent="0.25">
      <c r="B175" s="10"/>
      <c r="C175" s="12"/>
      <c r="D175" s="5" t="s">
        <v>41</v>
      </c>
      <c r="E175" s="5" t="s">
        <v>42</v>
      </c>
      <c r="F175" s="5">
        <v>142</v>
      </c>
      <c r="G175" s="5" t="s">
        <v>9</v>
      </c>
    </row>
    <row r="176" spans="2:7" ht="14" customHeight="1" x14ac:dyDescent="0.25">
      <c r="B176" s="10" t="s">
        <v>157</v>
      </c>
      <c r="C176" s="4">
        <v>0.37050925925925926</v>
      </c>
      <c r="D176" s="5" t="s">
        <v>178</v>
      </c>
      <c r="E176" s="5" t="s">
        <v>43</v>
      </c>
      <c r="F176" s="5"/>
      <c r="G176" s="5"/>
    </row>
    <row r="177" spans="2:7" ht="14" customHeight="1" x14ac:dyDescent="0.25">
      <c r="B177" s="10"/>
      <c r="C177" s="12"/>
      <c r="D177" s="5" t="s">
        <v>42</v>
      </c>
      <c r="E177" s="5" t="s">
        <v>19</v>
      </c>
      <c r="F177" s="5">
        <v>230</v>
      </c>
      <c r="G177" s="5" t="s">
        <v>9</v>
      </c>
    </row>
    <row r="178" spans="2:7" ht="14" customHeight="1" x14ac:dyDescent="0.25">
      <c r="B178" s="10" t="s">
        <v>157</v>
      </c>
      <c r="C178" s="4">
        <v>0.37317129629629631</v>
      </c>
      <c r="D178" s="5" t="s">
        <v>43</v>
      </c>
      <c r="E178" s="5" t="s">
        <v>43</v>
      </c>
      <c r="F178" s="5"/>
      <c r="G178" s="5"/>
    </row>
    <row r="179" spans="2:7" ht="14" customHeight="1" x14ac:dyDescent="0.25">
      <c r="B179" s="10"/>
      <c r="C179" s="12"/>
      <c r="D179" s="5" t="s">
        <v>19</v>
      </c>
      <c r="E179" s="5" t="s">
        <v>44</v>
      </c>
      <c r="F179" s="5">
        <v>146</v>
      </c>
      <c r="G179" s="5" t="s">
        <v>9</v>
      </c>
    </row>
    <row r="180" spans="2:7" ht="14" customHeight="1" x14ac:dyDescent="0.25">
      <c r="B180" s="10" t="s">
        <v>157</v>
      </c>
      <c r="C180" s="4">
        <v>0.37486111111111109</v>
      </c>
      <c r="D180" s="5" t="s">
        <v>43</v>
      </c>
      <c r="E180" s="5" t="s">
        <v>45</v>
      </c>
      <c r="F180" s="5"/>
      <c r="G180" s="5"/>
    </row>
    <row r="181" spans="2:7" ht="14" customHeight="1" x14ac:dyDescent="0.25">
      <c r="B181" s="10"/>
      <c r="C181" s="12"/>
      <c r="D181" s="5" t="s">
        <v>44</v>
      </c>
      <c r="E181" s="5" t="s">
        <v>46</v>
      </c>
      <c r="F181" s="5">
        <v>110</v>
      </c>
      <c r="G181" s="5" t="s">
        <v>9</v>
      </c>
    </row>
    <row r="182" spans="2:7" ht="14" customHeight="1" x14ac:dyDescent="0.25">
      <c r="B182" s="10" t="s">
        <v>157</v>
      </c>
      <c r="C182" s="4">
        <v>0.37613425925925925</v>
      </c>
      <c r="D182" s="5" t="s">
        <v>45</v>
      </c>
      <c r="E182" s="5" t="s">
        <v>47</v>
      </c>
      <c r="F182" s="5"/>
      <c r="G182" s="5"/>
    </row>
    <row r="183" spans="2:7" ht="14" customHeight="1" x14ac:dyDescent="0.25">
      <c r="B183" s="10"/>
      <c r="C183" s="12"/>
      <c r="D183" s="5" t="s">
        <v>46</v>
      </c>
      <c r="E183" s="5" t="s">
        <v>48</v>
      </c>
      <c r="F183" s="5">
        <v>146</v>
      </c>
      <c r="G183" s="5" t="s">
        <v>9</v>
      </c>
    </row>
    <row r="184" spans="2:7" ht="14" customHeight="1" x14ac:dyDescent="0.25">
      <c r="B184" s="10" t="s">
        <v>157</v>
      </c>
      <c r="C184" s="4">
        <v>0.37782407407407409</v>
      </c>
      <c r="D184" s="5" t="s">
        <v>47</v>
      </c>
      <c r="E184" s="5" t="s">
        <v>25</v>
      </c>
      <c r="F184" s="5"/>
      <c r="G184" s="5"/>
    </row>
    <row r="185" spans="2:7" ht="14" customHeight="1" x14ac:dyDescent="0.25">
      <c r="B185" s="10"/>
      <c r="C185" s="12"/>
      <c r="D185" s="5" t="s">
        <v>48</v>
      </c>
      <c r="E185" s="5" t="s">
        <v>49</v>
      </c>
      <c r="F185" s="5">
        <v>174</v>
      </c>
      <c r="G185" s="5" t="s">
        <v>9</v>
      </c>
    </row>
    <row r="186" spans="2:7" ht="14" customHeight="1" x14ac:dyDescent="0.25">
      <c r="B186" s="10" t="s">
        <v>157</v>
      </c>
      <c r="C186" s="4">
        <v>0.37983796296296296</v>
      </c>
      <c r="D186" s="5" t="s">
        <v>25</v>
      </c>
      <c r="E186" s="5" t="s">
        <v>50</v>
      </c>
      <c r="F186" s="5"/>
      <c r="G186" s="5"/>
    </row>
    <row r="187" spans="2:7" ht="14" customHeight="1" x14ac:dyDescent="0.25">
      <c r="B187" s="10"/>
      <c r="C187" s="12"/>
      <c r="D187" s="5" t="s">
        <v>49</v>
      </c>
      <c r="E187" s="5" t="s">
        <v>51</v>
      </c>
      <c r="F187" s="5">
        <v>144</v>
      </c>
      <c r="G187" s="5" t="s">
        <v>9</v>
      </c>
    </row>
    <row r="188" spans="2:7" ht="14" customHeight="1" x14ac:dyDescent="0.25">
      <c r="B188" s="10" t="s">
        <v>157</v>
      </c>
      <c r="C188" s="4">
        <v>0.38150462962962961</v>
      </c>
      <c r="D188" s="5" t="s">
        <v>50</v>
      </c>
      <c r="E188" s="5" t="s">
        <v>52</v>
      </c>
      <c r="F188" s="5"/>
      <c r="G188" s="5"/>
    </row>
    <row r="189" spans="2:7" ht="14" customHeight="1" x14ac:dyDescent="0.25">
      <c r="B189" s="10"/>
      <c r="C189" s="12"/>
      <c r="D189" s="5" t="s">
        <v>51</v>
      </c>
      <c r="E189" s="5" t="s">
        <v>53</v>
      </c>
      <c r="F189" s="5">
        <v>186</v>
      </c>
      <c r="G189" s="5" t="s">
        <v>9</v>
      </c>
    </row>
    <row r="190" spans="2:7" ht="14" customHeight="1" x14ac:dyDescent="0.25">
      <c r="B190" s="10" t="s">
        <v>157</v>
      </c>
      <c r="C190" s="4">
        <v>0.38365740740740739</v>
      </c>
      <c r="D190" s="5" t="s">
        <v>52</v>
      </c>
      <c r="E190" s="5" t="s">
        <v>54</v>
      </c>
      <c r="F190" s="5"/>
      <c r="G190" s="5"/>
    </row>
    <row r="191" spans="2:7" ht="14" customHeight="1" x14ac:dyDescent="0.25">
      <c r="B191" s="11"/>
      <c r="C191" s="12"/>
      <c r="D191" s="5" t="s">
        <v>53</v>
      </c>
      <c r="E191" s="5" t="s">
        <v>55</v>
      </c>
      <c r="F191" s="5">
        <v>100</v>
      </c>
      <c r="G191" s="5" t="s">
        <v>9</v>
      </c>
    </row>
    <row r="192" spans="2:7" ht="14" customHeight="1" x14ac:dyDescent="0.25">
      <c r="B192" s="10" t="s">
        <v>157</v>
      </c>
      <c r="C192" s="4">
        <v>0.38481481481481483</v>
      </c>
      <c r="D192" s="5" t="s">
        <v>54</v>
      </c>
      <c r="E192" s="5" t="s">
        <v>56</v>
      </c>
      <c r="F192" s="5"/>
      <c r="G192" s="5"/>
    </row>
    <row r="193" spans="2:7" ht="14" customHeight="1" x14ac:dyDescent="0.25">
      <c r="B193" s="11"/>
      <c r="C193" s="12"/>
      <c r="D193" s="5" t="s">
        <v>55</v>
      </c>
      <c r="E193" s="5" t="s">
        <v>57</v>
      </c>
      <c r="F193" s="5">
        <v>192</v>
      </c>
      <c r="G193" s="5" t="s">
        <v>9</v>
      </c>
    </row>
    <row r="194" spans="2:7" ht="14" customHeight="1" x14ac:dyDescent="0.25">
      <c r="B194" s="10" t="s">
        <v>157</v>
      </c>
      <c r="C194" s="4">
        <v>0.38703703703703701</v>
      </c>
      <c r="D194" s="5" t="s">
        <v>56</v>
      </c>
      <c r="E194" s="5" t="s">
        <v>58</v>
      </c>
      <c r="F194" s="5"/>
      <c r="G194" s="5"/>
    </row>
    <row r="195" spans="2:7" ht="14" customHeight="1" x14ac:dyDescent="0.25">
      <c r="B195" s="11"/>
      <c r="C195" s="12"/>
      <c r="D195" s="5" t="s">
        <v>57</v>
      </c>
      <c r="E195" s="5" t="s">
        <v>59</v>
      </c>
      <c r="F195" s="5">
        <v>134</v>
      </c>
      <c r="G195" s="5" t="s">
        <v>9</v>
      </c>
    </row>
    <row r="196" spans="2:7" ht="14" customHeight="1" x14ac:dyDescent="0.25">
      <c r="B196" s="10" t="s">
        <v>157</v>
      </c>
      <c r="C196" s="4">
        <v>0.38858796296296294</v>
      </c>
      <c r="D196" s="50"/>
      <c r="E196" s="50"/>
      <c r="F196" s="5"/>
      <c r="G196" s="5"/>
    </row>
    <row r="197" spans="2:7" ht="14" customHeight="1" x14ac:dyDescent="0.25">
      <c r="B197" s="1"/>
      <c r="C197" s="1"/>
      <c r="D197" s="51" t="s">
        <v>171</v>
      </c>
      <c r="E197" s="52"/>
      <c r="F197" s="2">
        <f>SUM(F167:F196)</f>
        <v>2254</v>
      </c>
      <c r="G197" s="2"/>
    </row>
    <row r="198" spans="2:7" ht="14" customHeight="1" x14ac:dyDescent="0.25">
      <c r="B198" s="1"/>
      <c r="C198" s="1"/>
      <c r="D198" s="46" t="s">
        <v>172</v>
      </c>
      <c r="E198" s="47"/>
      <c r="F198" s="6">
        <f>+F197/60</f>
        <v>37.56666666666667</v>
      </c>
      <c r="G198" s="2"/>
    </row>
    <row r="199" spans="2:7" ht="14" customHeight="1" x14ac:dyDescent="0.25">
      <c r="B199" s="1"/>
      <c r="C199" s="1"/>
      <c r="D199" s="46" t="s">
        <v>174</v>
      </c>
      <c r="E199" s="46"/>
      <c r="F199" s="6">
        <f>+AVERAGE(F167:F196)/60</f>
        <v>2.5044444444444447</v>
      </c>
      <c r="G199" s="1"/>
    </row>
    <row r="200" spans="2:7" ht="5.5" customHeight="1" x14ac:dyDescent="0.25">
      <c r="B200" s="15"/>
      <c r="C200" s="15"/>
      <c r="D200" s="16"/>
      <c r="E200" s="16"/>
      <c r="F200" s="17"/>
      <c r="G200" s="15"/>
    </row>
  </sheetData>
  <mergeCells count="65">
    <mergeCell ref="D7:E7"/>
    <mergeCell ref="D47:E47"/>
    <mergeCell ref="D45:D46"/>
    <mergeCell ref="E45:E46"/>
    <mergeCell ref="F45:G46"/>
    <mergeCell ref="D36:E36"/>
    <mergeCell ref="D38:E38"/>
    <mergeCell ref="D39:E39"/>
    <mergeCell ref="B42:G43"/>
    <mergeCell ref="C44:D44"/>
    <mergeCell ref="F44:G44"/>
    <mergeCell ref="B45:B46"/>
    <mergeCell ref="C45:C46"/>
    <mergeCell ref="D87:E87"/>
    <mergeCell ref="D85:D86"/>
    <mergeCell ref="E85:E86"/>
    <mergeCell ref="F85:G86"/>
    <mergeCell ref="D76:E76"/>
    <mergeCell ref="D77:E77"/>
    <mergeCell ref="D78:E78"/>
    <mergeCell ref="D79:E79"/>
    <mergeCell ref="B82:G83"/>
    <mergeCell ref="C84:D84"/>
    <mergeCell ref="F84:G84"/>
    <mergeCell ref="B85:B86"/>
    <mergeCell ref="C85:C86"/>
    <mergeCell ref="B125:B126"/>
    <mergeCell ref="D116:E116"/>
    <mergeCell ref="D117:E117"/>
    <mergeCell ref="D118:E118"/>
    <mergeCell ref="D119:E119"/>
    <mergeCell ref="B122:G123"/>
    <mergeCell ref="C124:D124"/>
    <mergeCell ref="F124:G124"/>
    <mergeCell ref="C125:C126"/>
    <mergeCell ref="D125:D126"/>
    <mergeCell ref="E125:E126"/>
    <mergeCell ref="F125:G126"/>
    <mergeCell ref="D156:E156"/>
    <mergeCell ref="D157:E157"/>
    <mergeCell ref="D158:E158"/>
    <mergeCell ref="D159:E159"/>
    <mergeCell ref="D127:E127"/>
    <mergeCell ref="F164:G164"/>
    <mergeCell ref="B165:B166"/>
    <mergeCell ref="C165:C166"/>
    <mergeCell ref="D165:D166"/>
    <mergeCell ref="E165:E166"/>
    <mergeCell ref="F165:G166"/>
    <mergeCell ref="D197:E197"/>
    <mergeCell ref="D198:E198"/>
    <mergeCell ref="D199:E199"/>
    <mergeCell ref="B2:G3"/>
    <mergeCell ref="C4:D4"/>
    <mergeCell ref="F4:G4"/>
    <mergeCell ref="B5:B6"/>
    <mergeCell ref="C5:C6"/>
    <mergeCell ref="D5:D6"/>
    <mergeCell ref="E5:E6"/>
    <mergeCell ref="F5:G6"/>
    <mergeCell ref="D37:E37"/>
    <mergeCell ref="D196:E196"/>
    <mergeCell ref="D167:E167"/>
    <mergeCell ref="B162:G163"/>
    <mergeCell ref="C164:D164"/>
  </mergeCells>
  <pageMargins left="0.7" right="0.7" top="0.75" bottom="0.75" header="0.3" footer="0.3"/>
  <pageSetup scale="1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D7DA-A2A1-4916-9353-82B0A326CFCC}">
  <dimension ref="B2:G201"/>
  <sheetViews>
    <sheetView showGridLines="0" view="pageBreakPreview" zoomScaleNormal="100" zoomScaleSheetLayoutView="100" workbookViewId="0"/>
  </sheetViews>
  <sheetFormatPr baseColWidth="10" defaultRowHeight="9.5" x14ac:dyDescent="0.25"/>
  <cols>
    <col min="1" max="1" width="7" style="21" customWidth="1"/>
    <col min="2" max="2" width="11.81640625" style="21" customWidth="1"/>
    <col min="3" max="3" width="8.36328125" style="21" customWidth="1"/>
    <col min="4" max="4" width="22.08984375" style="21" customWidth="1"/>
    <col min="5" max="5" width="19.453125" style="21" customWidth="1"/>
    <col min="6" max="6" width="5.81640625" style="21" bestFit="1" customWidth="1"/>
    <col min="7" max="7" width="12.7265625" style="21" customWidth="1"/>
    <col min="8" max="8" width="7.90625" style="21" customWidth="1"/>
    <col min="9" max="16384" width="10.90625" style="21"/>
  </cols>
  <sheetData>
    <row r="2" spans="2:7" x14ac:dyDescent="0.25">
      <c r="B2" s="42" t="s">
        <v>175</v>
      </c>
      <c r="C2" s="42"/>
      <c r="D2" s="42"/>
      <c r="E2" s="42"/>
      <c r="F2" s="42"/>
      <c r="G2" s="42"/>
    </row>
    <row r="3" spans="2:7" ht="10" thickBot="1" x14ac:dyDescent="0.3">
      <c r="B3" s="43"/>
      <c r="C3" s="43"/>
      <c r="D3" s="43"/>
      <c r="E3" s="43"/>
      <c r="F3" s="43"/>
      <c r="G3" s="43"/>
    </row>
    <row r="4" spans="2:7" ht="10.5" thickTop="1" thickBot="1" x14ac:dyDescent="0.3">
      <c r="B4" s="9" t="s">
        <v>0</v>
      </c>
      <c r="C4" s="48" t="s">
        <v>103</v>
      </c>
      <c r="D4" s="48"/>
      <c r="E4" s="9" t="s">
        <v>2</v>
      </c>
      <c r="F4" s="49">
        <v>45409</v>
      </c>
      <c r="G4" s="48"/>
    </row>
    <row r="5" spans="2:7" ht="10" thickTop="1" x14ac:dyDescent="0.25">
      <c r="B5" s="58" t="s">
        <v>3</v>
      </c>
      <c r="C5" s="56" t="s">
        <v>4</v>
      </c>
      <c r="D5" s="56" t="s">
        <v>5</v>
      </c>
      <c r="E5" s="56" t="s">
        <v>6</v>
      </c>
      <c r="F5" s="42" t="s">
        <v>7</v>
      </c>
      <c r="G5" s="42"/>
    </row>
    <row r="6" spans="2:7" ht="7" customHeight="1" thickBot="1" x14ac:dyDescent="0.3">
      <c r="B6" s="55"/>
      <c r="C6" s="57"/>
      <c r="D6" s="57"/>
      <c r="E6" s="57"/>
      <c r="F6" s="43"/>
      <c r="G6" s="43"/>
    </row>
    <row r="7" spans="2:7" ht="13" customHeight="1" thickTop="1" x14ac:dyDescent="0.25">
      <c r="B7" s="10" t="s">
        <v>166</v>
      </c>
      <c r="C7" s="4">
        <v>0.375</v>
      </c>
      <c r="D7" s="50" t="s">
        <v>8</v>
      </c>
      <c r="E7" s="50"/>
      <c r="F7" s="5">
        <v>66</v>
      </c>
      <c r="G7" s="5" t="s">
        <v>9</v>
      </c>
    </row>
    <row r="8" spans="2:7" ht="13" customHeight="1" x14ac:dyDescent="0.25">
      <c r="B8" s="10" t="s">
        <v>166</v>
      </c>
      <c r="C8" s="4">
        <v>0.3757638888888889</v>
      </c>
      <c r="D8" s="5" t="s">
        <v>104</v>
      </c>
      <c r="E8" s="5" t="s">
        <v>72</v>
      </c>
      <c r="F8" s="5"/>
      <c r="G8" s="5"/>
    </row>
    <row r="9" spans="2:7" ht="13" customHeight="1" x14ac:dyDescent="0.25">
      <c r="B9" s="10"/>
      <c r="C9" s="12"/>
      <c r="D9" s="5" t="s">
        <v>105</v>
      </c>
      <c r="E9" s="5" t="s">
        <v>106</v>
      </c>
      <c r="F9" s="5">
        <v>70</v>
      </c>
      <c r="G9" s="5" t="s">
        <v>9</v>
      </c>
    </row>
    <row r="10" spans="2:7" ht="13" customHeight="1" x14ac:dyDescent="0.25">
      <c r="B10" s="10" t="s">
        <v>166</v>
      </c>
      <c r="C10" s="4">
        <v>0.37657407407407406</v>
      </c>
      <c r="D10" s="5" t="str">
        <f t="shared" ref="D10:D35" si="0">+E8</f>
        <v>Avenida Chile</v>
      </c>
      <c r="E10" s="5" t="s">
        <v>71</v>
      </c>
      <c r="F10" s="5"/>
      <c r="G10" s="5"/>
    </row>
    <row r="11" spans="2:7" ht="13" customHeight="1" x14ac:dyDescent="0.25">
      <c r="B11" s="10"/>
      <c r="C11" s="12"/>
      <c r="D11" s="5" t="str">
        <f t="shared" si="0"/>
        <v>(Ak 7 - Cl 70a)</v>
      </c>
      <c r="E11" s="5" t="s">
        <v>107</v>
      </c>
      <c r="F11" s="5">
        <v>96</v>
      </c>
      <c r="G11" s="5" t="s">
        <v>9</v>
      </c>
    </row>
    <row r="12" spans="2:7" ht="13" customHeight="1" x14ac:dyDescent="0.25">
      <c r="B12" s="10" t="s">
        <v>166</v>
      </c>
      <c r="C12" s="4">
        <v>0.37768518518518518</v>
      </c>
      <c r="D12" s="5" t="str">
        <f t="shared" si="0"/>
        <v xml:space="preserve">Academia Nacional De Medicina </v>
      </c>
      <c r="E12" s="5" t="s">
        <v>109</v>
      </c>
      <c r="F12" s="5"/>
      <c r="G12" s="5"/>
    </row>
    <row r="13" spans="2:7" ht="13" customHeight="1" x14ac:dyDescent="0.25">
      <c r="B13" s="10"/>
      <c r="C13" s="12"/>
      <c r="D13" s="5" t="str">
        <f t="shared" si="0"/>
        <v xml:space="preserve">(Ak 7 - Cl 69) </v>
      </c>
      <c r="E13" s="5" t="s">
        <v>108</v>
      </c>
      <c r="F13" s="5">
        <v>97</v>
      </c>
      <c r="G13" s="5" t="s">
        <v>9</v>
      </c>
    </row>
    <row r="14" spans="2:7" ht="13" customHeight="1" x14ac:dyDescent="0.25">
      <c r="B14" s="10" t="s">
        <v>166</v>
      </c>
      <c r="C14" s="4">
        <v>0.37880787037037039</v>
      </c>
      <c r="D14" s="5" t="str">
        <f t="shared" si="0"/>
        <v xml:space="preserve">Br. Chapinero Norte </v>
      </c>
      <c r="E14" s="5" t="s">
        <v>69</v>
      </c>
      <c r="F14" s="5"/>
      <c r="G14" s="5"/>
    </row>
    <row r="15" spans="2:7" ht="13" customHeight="1" x14ac:dyDescent="0.25">
      <c r="B15" s="10"/>
      <c r="C15" s="12"/>
      <c r="D15" s="5" t="str">
        <f t="shared" si="0"/>
        <v>(Ak 7 - Cl 66)</v>
      </c>
      <c r="E15" s="5" t="s">
        <v>110</v>
      </c>
      <c r="F15" s="5">
        <v>82</v>
      </c>
      <c r="G15" s="5" t="s">
        <v>9</v>
      </c>
    </row>
    <row r="16" spans="2:7" ht="13" customHeight="1" x14ac:dyDescent="0.25">
      <c r="B16" s="10" t="s">
        <v>166</v>
      </c>
      <c r="C16" s="4">
        <v>0.37975694444444447</v>
      </c>
      <c r="D16" s="5" t="str">
        <f t="shared" si="0"/>
        <v>Universidad De La Salle</v>
      </c>
      <c r="E16" s="5" t="s">
        <v>111</v>
      </c>
      <c r="F16" s="5"/>
      <c r="G16" s="5"/>
    </row>
    <row r="17" spans="2:7" ht="13" customHeight="1" x14ac:dyDescent="0.25">
      <c r="B17" s="10"/>
      <c r="C17" s="12"/>
      <c r="D17" s="5" t="str">
        <f t="shared" si="0"/>
        <v>(Ak 7 - Cl 60)</v>
      </c>
      <c r="E17" s="5" t="s">
        <v>112</v>
      </c>
      <c r="F17" s="5">
        <v>241</v>
      </c>
      <c r="G17" s="5" t="s">
        <v>9</v>
      </c>
    </row>
    <row r="18" spans="2:7" ht="13" customHeight="1" x14ac:dyDescent="0.25">
      <c r="B18" s="10" t="s">
        <v>166</v>
      </c>
      <c r="C18" s="4">
        <v>0.38254629629629627</v>
      </c>
      <c r="D18" s="5" t="str">
        <f t="shared" si="0"/>
        <v>Br. Chapinero Central</v>
      </c>
      <c r="E18" s="5" t="s">
        <v>111</v>
      </c>
      <c r="F18" s="5"/>
      <c r="G18" s="5"/>
    </row>
    <row r="19" spans="2:7" ht="13" customHeight="1" x14ac:dyDescent="0.25">
      <c r="B19" s="10"/>
      <c r="C19" s="12"/>
      <c r="D19" s="5" t="str">
        <f t="shared" si="0"/>
        <v>(Ak 7 - Ac 57)</v>
      </c>
      <c r="E19" s="5" t="s">
        <v>113</v>
      </c>
      <c r="F19" s="5">
        <v>98</v>
      </c>
      <c r="G19" s="5" t="s">
        <v>9</v>
      </c>
    </row>
    <row r="20" spans="2:7" ht="13" customHeight="1" x14ac:dyDescent="0.25">
      <c r="B20" s="10" t="s">
        <v>166</v>
      </c>
      <c r="C20" s="4">
        <v>0.38368055555555558</v>
      </c>
      <c r="D20" s="5" t="str">
        <f t="shared" si="0"/>
        <v>Br. Chapinero Central</v>
      </c>
      <c r="E20" s="5" t="s">
        <v>68</v>
      </c>
      <c r="F20" s="5"/>
      <c r="G20" s="5"/>
    </row>
    <row r="21" spans="2:7" ht="13" customHeight="1" x14ac:dyDescent="0.25">
      <c r="B21" s="10"/>
      <c r="C21" s="12"/>
      <c r="D21" s="5" t="str">
        <f t="shared" si="0"/>
        <v>(Ak 7 - Cl 55)</v>
      </c>
      <c r="E21" s="5" t="s">
        <v>114</v>
      </c>
      <c r="F21" s="5">
        <v>136</v>
      </c>
      <c r="G21" s="5" t="s">
        <v>9</v>
      </c>
    </row>
    <row r="22" spans="2:7" ht="13" customHeight="1" x14ac:dyDescent="0.25">
      <c r="B22" s="10" t="s">
        <v>166</v>
      </c>
      <c r="C22" s="4">
        <v>0.38525462962962964</v>
      </c>
      <c r="D22" s="5" t="str">
        <f t="shared" si="0"/>
        <v>Br. Marly</v>
      </c>
      <c r="E22" s="5" t="s">
        <v>68</v>
      </c>
      <c r="F22" s="5"/>
      <c r="G22" s="5"/>
    </row>
    <row r="23" spans="2:7" ht="13" customHeight="1" x14ac:dyDescent="0.25">
      <c r="B23" s="10"/>
      <c r="C23" s="12"/>
      <c r="D23" s="5" t="str">
        <f t="shared" si="0"/>
        <v>(Ak 7 - Cl 51)</v>
      </c>
      <c r="E23" s="5" t="s">
        <v>115</v>
      </c>
      <c r="F23" s="5">
        <v>141</v>
      </c>
      <c r="G23" s="5" t="s">
        <v>9</v>
      </c>
    </row>
    <row r="24" spans="2:7" ht="13" customHeight="1" x14ac:dyDescent="0.25">
      <c r="B24" s="10" t="s">
        <v>166</v>
      </c>
      <c r="C24" s="4">
        <v>0.38688657407407406</v>
      </c>
      <c r="D24" s="5" t="str">
        <f t="shared" si="0"/>
        <v>Br. Marly</v>
      </c>
      <c r="E24" s="5" t="s">
        <v>68</v>
      </c>
      <c r="F24" s="5"/>
      <c r="G24" s="5"/>
    </row>
    <row r="25" spans="2:7" ht="13" customHeight="1" x14ac:dyDescent="0.25">
      <c r="B25" s="10"/>
      <c r="C25" s="12"/>
      <c r="D25" s="5" t="str">
        <f t="shared" si="0"/>
        <v>(Ak 7 - Cl 48)</v>
      </c>
      <c r="E25" s="5" t="s">
        <v>116</v>
      </c>
      <c r="F25" s="5">
        <v>120</v>
      </c>
      <c r="G25" s="5" t="s">
        <v>9</v>
      </c>
    </row>
    <row r="26" spans="2:7" ht="13" customHeight="1" x14ac:dyDescent="0.25">
      <c r="B26" s="10" t="s">
        <v>166</v>
      </c>
      <c r="C26" s="4">
        <v>0.38827546296296295</v>
      </c>
      <c r="D26" s="5" t="str">
        <f t="shared" si="0"/>
        <v>Br. Marly</v>
      </c>
      <c r="E26" s="5" t="s">
        <v>67</v>
      </c>
      <c r="F26" s="5"/>
      <c r="G26" s="5"/>
    </row>
    <row r="27" spans="2:7" ht="13" customHeight="1" x14ac:dyDescent="0.25">
      <c r="B27" s="10"/>
      <c r="C27" s="12"/>
      <c r="D27" s="5" t="str">
        <f t="shared" si="0"/>
        <v>(Ak 7 - Cl 46)</v>
      </c>
      <c r="E27" s="5" t="s">
        <v>117</v>
      </c>
      <c r="F27" s="5">
        <v>167</v>
      </c>
      <c r="G27" s="5" t="s">
        <v>9</v>
      </c>
    </row>
    <row r="28" spans="2:7" ht="13" customHeight="1" x14ac:dyDescent="0.25">
      <c r="B28" s="10" t="s">
        <v>166</v>
      </c>
      <c r="C28" s="4">
        <v>0.39020833333333332</v>
      </c>
      <c r="D28" s="5" t="str">
        <f t="shared" si="0"/>
        <v>Br. Sucre</v>
      </c>
      <c r="E28" s="5" t="s">
        <v>65</v>
      </c>
      <c r="F28" s="5"/>
      <c r="G28" s="5"/>
    </row>
    <row r="29" spans="2:7" ht="13" customHeight="1" x14ac:dyDescent="0.25">
      <c r="B29" s="10"/>
      <c r="C29" s="12"/>
      <c r="D29" s="5" t="str">
        <f t="shared" si="0"/>
        <v>(Ak 7 - Cl 42)</v>
      </c>
      <c r="E29" s="5" t="s">
        <v>118</v>
      </c>
      <c r="F29" s="5">
        <v>215</v>
      </c>
      <c r="G29" s="5" t="s">
        <v>9</v>
      </c>
    </row>
    <row r="30" spans="2:7" ht="13" customHeight="1" x14ac:dyDescent="0.25">
      <c r="B30" s="10" t="s">
        <v>166</v>
      </c>
      <c r="C30" s="4">
        <v>0.39269675925925923</v>
      </c>
      <c r="D30" s="5" t="str">
        <f t="shared" si="0"/>
        <v>Universidad Distrital</v>
      </c>
      <c r="E30" s="5" t="s">
        <v>119</v>
      </c>
      <c r="F30" s="5"/>
      <c r="G30" s="5"/>
    </row>
    <row r="31" spans="2:7" ht="13" customHeight="1" x14ac:dyDescent="0.25">
      <c r="B31" s="11"/>
      <c r="C31" s="12"/>
      <c r="D31" s="5" t="str">
        <f t="shared" si="0"/>
        <v>(Ak 7 - Cl 40b)</v>
      </c>
      <c r="E31" s="5" t="s">
        <v>120</v>
      </c>
      <c r="F31" s="5">
        <v>147</v>
      </c>
      <c r="G31" s="5" t="s">
        <v>9</v>
      </c>
    </row>
    <row r="32" spans="2:7" ht="13" customHeight="1" x14ac:dyDescent="0.25">
      <c r="B32" s="10" t="s">
        <v>166</v>
      </c>
      <c r="C32" s="4">
        <v>0.39439814814814816</v>
      </c>
      <c r="D32" s="5" t="str">
        <f t="shared" si="0"/>
        <v>Ecopetrol</v>
      </c>
      <c r="E32" s="5" t="s">
        <v>121</v>
      </c>
      <c r="F32" s="5"/>
      <c r="G32" s="5"/>
    </row>
    <row r="33" spans="2:7" ht="13" customHeight="1" x14ac:dyDescent="0.25">
      <c r="B33" s="11"/>
      <c r="C33" s="12"/>
      <c r="D33" s="5" t="str">
        <f t="shared" si="0"/>
        <v>(Ak 7 - Cl 37)</v>
      </c>
      <c r="E33" s="5" t="s">
        <v>122</v>
      </c>
      <c r="F33" s="5">
        <v>95</v>
      </c>
      <c r="G33" s="5" t="s">
        <v>9</v>
      </c>
    </row>
    <row r="34" spans="2:7" ht="13" customHeight="1" x14ac:dyDescent="0.25">
      <c r="B34" s="10" t="s">
        <v>166</v>
      </c>
      <c r="C34" s="4">
        <v>0.39549768518518519</v>
      </c>
      <c r="D34" s="5" t="str">
        <f t="shared" si="0"/>
        <v>Br. Samper</v>
      </c>
      <c r="E34" s="5" t="s">
        <v>123</v>
      </c>
      <c r="F34" s="5"/>
      <c r="G34" s="5"/>
    </row>
    <row r="35" spans="2:7" ht="13" customHeight="1" x14ac:dyDescent="0.25">
      <c r="B35" s="11"/>
      <c r="C35" s="12"/>
      <c r="D35" s="5" t="str">
        <f t="shared" si="0"/>
        <v>(Ak 7 - Cl 33)</v>
      </c>
      <c r="E35" s="5" t="s">
        <v>124</v>
      </c>
      <c r="F35" s="5">
        <v>129</v>
      </c>
      <c r="G35" s="5" t="s">
        <v>9</v>
      </c>
    </row>
    <row r="36" spans="2:7" ht="13" customHeight="1" x14ac:dyDescent="0.25">
      <c r="B36" s="10" t="s">
        <v>166</v>
      </c>
      <c r="C36" s="4">
        <v>0.39699074074074076</v>
      </c>
      <c r="D36" s="50"/>
      <c r="E36" s="50"/>
      <c r="F36" s="5"/>
      <c r="G36" s="5"/>
    </row>
    <row r="37" spans="2:7" ht="13" customHeight="1" x14ac:dyDescent="0.25">
      <c r="B37" s="1"/>
      <c r="C37" s="1"/>
      <c r="D37" s="51" t="s">
        <v>171</v>
      </c>
      <c r="E37" s="52"/>
      <c r="F37" s="2">
        <f>SUM(F7:F36)</f>
        <v>1900</v>
      </c>
      <c r="G37" s="2"/>
    </row>
    <row r="38" spans="2:7" ht="13" customHeight="1" x14ac:dyDescent="0.25">
      <c r="B38" s="1"/>
      <c r="C38" s="1"/>
      <c r="D38" s="46" t="s">
        <v>172</v>
      </c>
      <c r="E38" s="47"/>
      <c r="F38" s="6">
        <f>+F37/60</f>
        <v>31.666666666666668</v>
      </c>
      <c r="G38" s="2"/>
    </row>
    <row r="39" spans="2:7" ht="13" customHeight="1" x14ac:dyDescent="0.25">
      <c r="B39" s="1"/>
      <c r="C39" s="1"/>
      <c r="D39" s="46" t="s">
        <v>174</v>
      </c>
      <c r="E39" s="46"/>
      <c r="F39" s="6">
        <f>+AVERAGE(F7:F36)/60</f>
        <v>2.1111111111111112</v>
      </c>
      <c r="G39" s="1"/>
    </row>
    <row r="40" spans="2:7" ht="5" customHeight="1" x14ac:dyDescent="0.25">
      <c r="B40" s="15"/>
      <c r="C40" s="15"/>
      <c r="D40" s="16"/>
      <c r="E40" s="16"/>
      <c r="F40" s="17"/>
      <c r="G40" s="15"/>
    </row>
    <row r="41" spans="2:7" ht="19.899999999999999" customHeight="1" x14ac:dyDescent="0.25">
      <c r="B41" s="3"/>
      <c r="C41" s="4"/>
      <c r="D41" s="3"/>
      <c r="E41" s="3"/>
      <c r="F41" s="5"/>
      <c r="G41" s="5"/>
    </row>
    <row r="42" spans="2:7" ht="10.5" customHeight="1" x14ac:dyDescent="0.25">
      <c r="B42" s="42" t="s">
        <v>175</v>
      </c>
      <c r="C42" s="42"/>
      <c r="D42" s="42"/>
      <c r="E42" s="42"/>
      <c r="F42" s="42"/>
      <c r="G42" s="42"/>
    </row>
    <row r="43" spans="2:7" ht="10.5" customHeight="1" thickBot="1" x14ac:dyDescent="0.3">
      <c r="B43" s="43"/>
      <c r="C43" s="43"/>
      <c r="D43" s="43"/>
      <c r="E43" s="43"/>
      <c r="F43" s="43"/>
      <c r="G43" s="43"/>
    </row>
    <row r="44" spans="2:7" ht="11" customHeight="1" thickTop="1" thickBot="1" x14ac:dyDescent="0.3">
      <c r="B44" s="9" t="s">
        <v>0</v>
      </c>
      <c r="C44" s="48" t="s">
        <v>103</v>
      </c>
      <c r="D44" s="48"/>
      <c r="E44" s="9" t="s">
        <v>2</v>
      </c>
      <c r="F44" s="49">
        <v>45415</v>
      </c>
      <c r="G44" s="48"/>
    </row>
    <row r="45" spans="2:7" ht="10" thickTop="1" x14ac:dyDescent="0.25">
      <c r="B45" s="58" t="s">
        <v>3</v>
      </c>
      <c r="C45" s="56" t="s">
        <v>4</v>
      </c>
      <c r="D45" s="56" t="s">
        <v>5</v>
      </c>
      <c r="E45" s="56" t="s">
        <v>6</v>
      </c>
      <c r="F45" s="42" t="s">
        <v>7</v>
      </c>
      <c r="G45" s="42"/>
    </row>
    <row r="46" spans="2:7" ht="3.5" customHeight="1" thickBot="1" x14ac:dyDescent="0.3">
      <c r="B46" s="55"/>
      <c r="C46" s="57"/>
      <c r="D46" s="57"/>
      <c r="E46" s="57"/>
      <c r="F46" s="43"/>
      <c r="G46" s="43"/>
    </row>
    <row r="47" spans="2:7" ht="13.5" customHeight="1" thickTop="1" x14ac:dyDescent="0.25">
      <c r="B47" s="10" t="s">
        <v>167</v>
      </c>
      <c r="C47" s="4">
        <v>0.70833333333333337</v>
      </c>
      <c r="D47" s="50" t="s">
        <v>8</v>
      </c>
      <c r="E47" s="50"/>
      <c r="F47" s="5">
        <v>185</v>
      </c>
      <c r="G47" s="5" t="s">
        <v>9</v>
      </c>
    </row>
    <row r="48" spans="2:7" ht="13.5" customHeight="1" x14ac:dyDescent="0.25">
      <c r="B48" s="10" t="s">
        <v>167</v>
      </c>
      <c r="C48" s="4">
        <v>0.710474537037037</v>
      </c>
      <c r="D48" s="5" t="s">
        <v>104</v>
      </c>
      <c r="E48" s="5" t="s">
        <v>72</v>
      </c>
      <c r="F48" s="5"/>
      <c r="G48" s="5"/>
    </row>
    <row r="49" spans="2:7" ht="13.5" customHeight="1" x14ac:dyDescent="0.25">
      <c r="B49" s="10"/>
      <c r="C49" s="12"/>
      <c r="D49" s="5" t="s">
        <v>105</v>
      </c>
      <c r="E49" s="5" t="s">
        <v>106</v>
      </c>
      <c r="F49" s="5">
        <v>85</v>
      </c>
      <c r="G49" s="5" t="s">
        <v>9</v>
      </c>
    </row>
    <row r="50" spans="2:7" ht="13.5" customHeight="1" x14ac:dyDescent="0.25">
      <c r="B50" s="10" t="s">
        <v>167</v>
      </c>
      <c r="C50" s="4">
        <v>0.7114583333333333</v>
      </c>
      <c r="D50" s="5" t="str">
        <f t="shared" ref="D50:D75" si="1">+E48</f>
        <v>Avenida Chile</v>
      </c>
      <c r="E50" s="5" t="s">
        <v>71</v>
      </c>
      <c r="F50" s="5"/>
      <c r="G50" s="5"/>
    </row>
    <row r="51" spans="2:7" ht="13.5" customHeight="1" x14ac:dyDescent="0.25">
      <c r="B51" s="10"/>
      <c r="C51" s="12"/>
      <c r="D51" s="5" t="str">
        <f t="shared" si="1"/>
        <v>(Ak 7 - Cl 70a)</v>
      </c>
      <c r="E51" s="5" t="s">
        <v>107</v>
      </c>
      <c r="F51" s="5">
        <v>102</v>
      </c>
      <c r="G51" s="5" t="s">
        <v>9</v>
      </c>
    </row>
    <row r="52" spans="2:7" ht="13.5" customHeight="1" x14ac:dyDescent="0.25">
      <c r="B52" s="10" t="s">
        <v>167</v>
      </c>
      <c r="C52" s="4">
        <v>0.71263888888888893</v>
      </c>
      <c r="D52" s="5" t="str">
        <f t="shared" si="1"/>
        <v xml:space="preserve">Academia Nacional De Medicina </v>
      </c>
      <c r="E52" s="5" t="s">
        <v>109</v>
      </c>
      <c r="F52" s="5"/>
      <c r="G52" s="5"/>
    </row>
    <row r="53" spans="2:7" ht="13.5" customHeight="1" x14ac:dyDescent="0.25">
      <c r="B53" s="10"/>
      <c r="C53" s="12"/>
      <c r="D53" s="5" t="str">
        <f t="shared" si="1"/>
        <v xml:space="preserve">(Ak 7 - Cl 69) </v>
      </c>
      <c r="E53" s="5" t="s">
        <v>108</v>
      </c>
      <c r="F53" s="5">
        <v>112</v>
      </c>
      <c r="G53" s="5" t="s">
        <v>9</v>
      </c>
    </row>
    <row r="54" spans="2:7" ht="13.5" customHeight="1" x14ac:dyDescent="0.25">
      <c r="B54" s="10" t="s">
        <v>167</v>
      </c>
      <c r="C54" s="4">
        <v>0.71393518518518517</v>
      </c>
      <c r="D54" s="5" t="str">
        <f t="shared" si="1"/>
        <v xml:space="preserve">Br. Chapinero Norte </v>
      </c>
      <c r="E54" s="5" t="s">
        <v>69</v>
      </c>
      <c r="F54" s="5"/>
      <c r="G54" s="5"/>
    </row>
    <row r="55" spans="2:7" ht="13.5" customHeight="1" x14ac:dyDescent="0.25">
      <c r="B55" s="10"/>
      <c r="C55" s="12"/>
      <c r="D55" s="5" t="str">
        <f t="shared" si="1"/>
        <v>(Ak 7 - Cl 66)</v>
      </c>
      <c r="E55" s="5" t="s">
        <v>110</v>
      </c>
      <c r="F55" s="5">
        <v>80</v>
      </c>
      <c r="G55" s="5" t="s">
        <v>9</v>
      </c>
    </row>
    <row r="56" spans="2:7" ht="13.5" customHeight="1" x14ac:dyDescent="0.25">
      <c r="B56" s="10" t="s">
        <v>167</v>
      </c>
      <c r="C56" s="4">
        <v>0.7155555555555555</v>
      </c>
      <c r="D56" s="5" t="str">
        <f t="shared" si="1"/>
        <v>Universidad De La Salle</v>
      </c>
      <c r="E56" s="5" t="s">
        <v>111</v>
      </c>
      <c r="F56" s="5"/>
      <c r="G56" s="5"/>
    </row>
    <row r="57" spans="2:7" ht="13.5" customHeight="1" x14ac:dyDescent="0.25">
      <c r="B57" s="10"/>
      <c r="C57" s="12"/>
      <c r="D57" s="5" t="str">
        <f t="shared" si="1"/>
        <v>(Ak 7 - Cl 60)</v>
      </c>
      <c r="E57" s="5" t="s">
        <v>112</v>
      </c>
      <c r="F57" s="5">
        <v>224</v>
      </c>
      <c r="G57" s="5" t="s">
        <v>9</v>
      </c>
    </row>
    <row r="58" spans="2:7" ht="13.5" customHeight="1" x14ac:dyDescent="0.25">
      <c r="B58" s="10" t="s">
        <v>167</v>
      </c>
      <c r="C58" s="4">
        <v>0.7181481481481482</v>
      </c>
      <c r="D58" s="5" t="str">
        <f t="shared" si="1"/>
        <v>Br. Chapinero Central</v>
      </c>
      <c r="E58" s="5" t="s">
        <v>111</v>
      </c>
      <c r="F58" s="5"/>
      <c r="G58" s="5"/>
    </row>
    <row r="59" spans="2:7" ht="13.5" customHeight="1" x14ac:dyDescent="0.25">
      <c r="B59" s="10"/>
      <c r="C59" s="12"/>
      <c r="D59" s="5" t="str">
        <f t="shared" si="1"/>
        <v>(Ak 7 - Ac 57)</v>
      </c>
      <c r="E59" s="5" t="s">
        <v>113</v>
      </c>
      <c r="F59" s="5">
        <v>113</v>
      </c>
      <c r="G59" s="5" t="s">
        <v>9</v>
      </c>
    </row>
    <row r="60" spans="2:7" ht="13.5" customHeight="1" x14ac:dyDescent="0.25">
      <c r="B60" s="10" t="s">
        <v>167</v>
      </c>
      <c r="C60" s="4">
        <v>0.71945601851851848</v>
      </c>
      <c r="D60" s="5" t="str">
        <f t="shared" si="1"/>
        <v>Br. Chapinero Central</v>
      </c>
      <c r="E60" s="5" t="s">
        <v>68</v>
      </c>
      <c r="F60" s="5"/>
      <c r="G60" s="5"/>
    </row>
    <row r="61" spans="2:7" ht="13.5" customHeight="1" x14ac:dyDescent="0.25">
      <c r="B61" s="10"/>
      <c r="C61" s="12"/>
      <c r="D61" s="5" t="str">
        <f t="shared" si="1"/>
        <v>(Ak 7 - Cl 55)</v>
      </c>
      <c r="E61" s="5" t="s">
        <v>114</v>
      </c>
      <c r="F61" s="5">
        <v>154</v>
      </c>
      <c r="G61" s="5" t="s">
        <v>9</v>
      </c>
    </row>
    <row r="62" spans="2:7" ht="13.5" customHeight="1" x14ac:dyDescent="0.25">
      <c r="B62" s="10" t="s">
        <v>167</v>
      </c>
      <c r="C62" s="4">
        <v>0.72123842592592591</v>
      </c>
      <c r="D62" s="5" t="str">
        <f t="shared" si="1"/>
        <v>Br. Marly</v>
      </c>
      <c r="E62" s="5" t="s">
        <v>68</v>
      </c>
      <c r="F62" s="5"/>
      <c r="G62" s="5"/>
    </row>
    <row r="63" spans="2:7" ht="13.5" customHeight="1" x14ac:dyDescent="0.25">
      <c r="B63" s="10"/>
      <c r="C63" s="12"/>
      <c r="D63" s="5" t="str">
        <f t="shared" si="1"/>
        <v>(Ak 7 - Cl 51)</v>
      </c>
      <c r="E63" s="5" t="s">
        <v>115</v>
      </c>
      <c r="F63" s="5">
        <v>166</v>
      </c>
      <c r="G63" s="5" t="s">
        <v>9</v>
      </c>
    </row>
    <row r="64" spans="2:7" ht="13.5" customHeight="1" x14ac:dyDescent="0.25">
      <c r="B64" s="10" t="s">
        <v>167</v>
      </c>
      <c r="C64" s="4">
        <v>0.72315972222222225</v>
      </c>
      <c r="D64" s="5" t="str">
        <f t="shared" si="1"/>
        <v>Br. Marly</v>
      </c>
      <c r="E64" s="5" t="s">
        <v>68</v>
      </c>
      <c r="F64" s="5"/>
      <c r="G64" s="5"/>
    </row>
    <row r="65" spans="2:7" ht="13.5" customHeight="1" x14ac:dyDescent="0.25">
      <c r="B65" s="10"/>
      <c r="C65" s="12"/>
      <c r="D65" s="5" t="str">
        <f t="shared" si="1"/>
        <v>(Ak 7 - Cl 48)</v>
      </c>
      <c r="E65" s="5" t="s">
        <v>116</v>
      </c>
      <c r="F65" s="5">
        <v>125</v>
      </c>
      <c r="G65" s="5" t="s">
        <v>9</v>
      </c>
    </row>
    <row r="66" spans="2:7" ht="13.5" customHeight="1" x14ac:dyDescent="0.25">
      <c r="B66" s="10" t="s">
        <v>167</v>
      </c>
      <c r="C66" s="4">
        <v>0.72460648148148143</v>
      </c>
      <c r="D66" s="5" t="str">
        <f t="shared" si="1"/>
        <v>Br. Marly</v>
      </c>
      <c r="E66" s="5" t="s">
        <v>67</v>
      </c>
      <c r="F66" s="5"/>
      <c r="G66" s="5"/>
    </row>
    <row r="67" spans="2:7" ht="13.5" customHeight="1" x14ac:dyDescent="0.25">
      <c r="B67" s="10"/>
      <c r="C67" s="12"/>
      <c r="D67" s="5" t="str">
        <f t="shared" si="1"/>
        <v>(Ak 7 - Cl 46)</v>
      </c>
      <c r="E67" s="5" t="s">
        <v>117</v>
      </c>
      <c r="F67" s="5">
        <v>185</v>
      </c>
      <c r="G67" s="5" t="s">
        <v>9</v>
      </c>
    </row>
    <row r="68" spans="2:7" ht="13.5" customHeight="1" x14ac:dyDescent="0.25">
      <c r="B68" s="10" t="s">
        <v>167</v>
      </c>
      <c r="C68" s="4">
        <v>0.72674768518518518</v>
      </c>
      <c r="D68" s="5" t="str">
        <f t="shared" si="1"/>
        <v>Br. Sucre</v>
      </c>
      <c r="E68" s="5" t="s">
        <v>65</v>
      </c>
      <c r="F68" s="5"/>
      <c r="G68" s="5"/>
    </row>
    <row r="69" spans="2:7" ht="13.5" customHeight="1" x14ac:dyDescent="0.25">
      <c r="B69" s="10"/>
      <c r="C69" s="12"/>
      <c r="D69" s="5" t="str">
        <f t="shared" si="1"/>
        <v>(Ak 7 - Cl 42)</v>
      </c>
      <c r="E69" s="5" t="s">
        <v>118</v>
      </c>
      <c r="F69" s="5">
        <v>222</v>
      </c>
      <c r="G69" s="5" t="s">
        <v>9</v>
      </c>
    </row>
    <row r="70" spans="2:7" ht="13.5" customHeight="1" x14ac:dyDescent="0.25">
      <c r="B70" s="10" t="s">
        <v>167</v>
      </c>
      <c r="C70" s="4">
        <v>0.73001157407407402</v>
      </c>
      <c r="D70" s="5" t="str">
        <f t="shared" si="1"/>
        <v>Universidad Distrital</v>
      </c>
      <c r="E70" s="5" t="s">
        <v>119</v>
      </c>
      <c r="F70" s="5"/>
      <c r="G70" s="5"/>
    </row>
    <row r="71" spans="2:7" ht="13.5" customHeight="1" x14ac:dyDescent="0.25">
      <c r="B71" s="11"/>
      <c r="C71" s="12"/>
      <c r="D71" s="5" t="str">
        <f t="shared" si="1"/>
        <v>(Ak 7 - Cl 40b)</v>
      </c>
      <c r="E71" s="5" t="s">
        <v>120</v>
      </c>
      <c r="F71" s="5">
        <v>156</v>
      </c>
      <c r="G71" s="5" t="s">
        <v>9</v>
      </c>
    </row>
    <row r="72" spans="2:7" ht="13.5" customHeight="1" x14ac:dyDescent="0.25">
      <c r="B72" s="10" t="s">
        <v>167</v>
      </c>
      <c r="C72" s="4">
        <v>0.73181712962962964</v>
      </c>
      <c r="D72" s="5" t="str">
        <f t="shared" si="1"/>
        <v>Ecopetrol</v>
      </c>
      <c r="E72" s="5" t="s">
        <v>121</v>
      </c>
      <c r="F72" s="5"/>
      <c r="G72" s="5"/>
    </row>
    <row r="73" spans="2:7" ht="13.5" customHeight="1" x14ac:dyDescent="0.25">
      <c r="B73" s="11"/>
      <c r="C73" s="4"/>
      <c r="D73" s="5" t="str">
        <f t="shared" si="1"/>
        <v>(Ak 7 - Cl 37)</v>
      </c>
      <c r="E73" s="5" t="s">
        <v>122</v>
      </c>
      <c r="F73" s="5">
        <v>90</v>
      </c>
      <c r="G73" s="5" t="s">
        <v>9</v>
      </c>
    </row>
    <row r="74" spans="2:7" ht="13.5" customHeight="1" x14ac:dyDescent="0.25">
      <c r="B74" s="10" t="s">
        <v>167</v>
      </c>
      <c r="C74" s="4">
        <v>0.73285879629629624</v>
      </c>
      <c r="D74" s="5" t="str">
        <f t="shared" si="1"/>
        <v>Br. Samper</v>
      </c>
      <c r="E74" s="5" t="s">
        <v>123</v>
      </c>
      <c r="F74" s="5"/>
      <c r="G74" s="5"/>
    </row>
    <row r="75" spans="2:7" ht="13.5" customHeight="1" x14ac:dyDescent="0.25">
      <c r="B75" s="11"/>
      <c r="C75" s="12"/>
      <c r="D75" s="5" t="str">
        <f t="shared" si="1"/>
        <v>(Ak 7 - Cl 33)</v>
      </c>
      <c r="E75" s="5" t="s">
        <v>124</v>
      </c>
      <c r="F75" s="5">
        <v>120</v>
      </c>
      <c r="G75" s="5" t="s">
        <v>9</v>
      </c>
    </row>
    <row r="76" spans="2:7" ht="13.5" customHeight="1" x14ac:dyDescent="0.25">
      <c r="B76" s="10" t="s">
        <v>167</v>
      </c>
      <c r="C76" s="4">
        <v>0.73355324074074069</v>
      </c>
      <c r="D76" s="50"/>
      <c r="E76" s="50"/>
      <c r="F76" s="5"/>
      <c r="G76" s="5"/>
    </row>
    <row r="77" spans="2:7" ht="13.5" customHeight="1" x14ac:dyDescent="0.25">
      <c r="B77" s="1"/>
      <c r="C77" s="1"/>
      <c r="D77" s="51" t="s">
        <v>171</v>
      </c>
      <c r="E77" s="52"/>
      <c r="F77" s="2">
        <f>SUM(F47:F76)</f>
        <v>2119</v>
      </c>
      <c r="G77" s="2"/>
    </row>
    <row r="78" spans="2:7" ht="13.5" customHeight="1" x14ac:dyDescent="0.25">
      <c r="B78" s="1"/>
      <c r="C78" s="1"/>
      <c r="D78" s="46" t="s">
        <v>172</v>
      </c>
      <c r="E78" s="47"/>
      <c r="F78" s="6">
        <f>+F77/60</f>
        <v>35.31666666666667</v>
      </c>
      <c r="G78" s="2"/>
    </row>
    <row r="79" spans="2:7" ht="13.5" customHeight="1" x14ac:dyDescent="0.25">
      <c r="B79" s="1"/>
      <c r="C79" s="1"/>
      <c r="D79" s="46" t="s">
        <v>174</v>
      </c>
      <c r="E79" s="46"/>
      <c r="F79" s="6">
        <f>+AVERAGE(F47:F76)/60</f>
        <v>2.3544444444444448</v>
      </c>
      <c r="G79" s="1"/>
    </row>
    <row r="80" spans="2:7" ht="6.5" customHeight="1" x14ac:dyDescent="0.25">
      <c r="B80" s="15"/>
      <c r="C80" s="15"/>
      <c r="D80" s="16"/>
      <c r="E80" s="16"/>
      <c r="F80" s="17"/>
      <c r="G80" s="15"/>
    </row>
    <row r="81" spans="2:7" ht="19.899999999999999" customHeight="1" x14ac:dyDescent="0.25">
      <c r="B81" s="3"/>
      <c r="C81" s="4"/>
      <c r="D81" s="3"/>
      <c r="E81" s="3"/>
      <c r="F81" s="5"/>
      <c r="G81" s="5"/>
    </row>
    <row r="82" spans="2:7" ht="10.5" customHeight="1" x14ac:dyDescent="0.25">
      <c r="B82" s="42" t="s">
        <v>175</v>
      </c>
      <c r="C82" s="42"/>
      <c r="D82" s="42"/>
      <c r="E82" s="42"/>
      <c r="F82" s="42"/>
      <c r="G82" s="42"/>
    </row>
    <row r="83" spans="2:7" ht="10.5" customHeight="1" thickBot="1" x14ac:dyDescent="0.3">
      <c r="B83" s="43"/>
      <c r="C83" s="43"/>
      <c r="D83" s="43"/>
      <c r="E83" s="43"/>
      <c r="F83" s="43"/>
      <c r="G83" s="43"/>
    </row>
    <row r="84" spans="2:7" ht="10.5" thickTop="1" thickBot="1" x14ac:dyDescent="0.3">
      <c r="B84" s="9" t="s">
        <v>0</v>
      </c>
      <c r="C84" s="48" t="s">
        <v>103</v>
      </c>
      <c r="D84" s="48"/>
      <c r="E84" s="9" t="s">
        <v>2</v>
      </c>
      <c r="F84" s="49">
        <v>45423</v>
      </c>
      <c r="G84" s="48"/>
    </row>
    <row r="85" spans="2:7" ht="10" thickTop="1" x14ac:dyDescent="0.25">
      <c r="B85" s="58" t="s">
        <v>3</v>
      </c>
      <c r="C85" s="56" t="s">
        <v>4</v>
      </c>
      <c r="D85" s="56" t="s">
        <v>5</v>
      </c>
      <c r="E85" s="56" t="s">
        <v>6</v>
      </c>
      <c r="F85" s="42" t="s">
        <v>7</v>
      </c>
      <c r="G85" s="42"/>
    </row>
    <row r="86" spans="2:7" ht="4.5" customHeight="1" thickBot="1" x14ac:dyDescent="0.3">
      <c r="B86" s="55"/>
      <c r="C86" s="57"/>
      <c r="D86" s="57"/>
      <c r="E86" s="57"/>
      <c r="F86" s="43"/>
      <c r="G86" s="43"/>
    </row>
    <row r="87" spans="2:7" ht="13.5" customHeight="1" thickTop="1" x14ac:dyDescent="0.25">
      <c r="B87" s="10" t="s">
        <v>168</v>
      </c>
      <c r="C87" s="4">
        <v>0.625</v>
      </c>
      <c r="D87" s="50" t="s">
        <v>8</v>
      </c>
      <c r="E87" s="50"/>
      <c r="F87" s="5">
        <v>186</v>
      </c>
      <c r="G87" s="5" t="s">
        <v>9</v>
      </c>
    </row>
    <row r="88" spans="2:7" ht="13.5" customHeight="1" x14ac:dyDescent="0.25">
      <c r="B88" s="10" t="s">
        <v>168</v>
      </c>
      <c r="C88" s="4">
        <v>0.62715277777777778</v>
      </c>
      <c r="D88" s="5" t="s">
        <v>104</v>
      </c>
      <c r="E88" s="5" t="s">
        <v>72</v>
      </c>
      <c r="F88" s="5"/>
      <c r="G88" s="5"/>
    </row>
    <row r="89" spans="2:7" ht="13.5" customHeight="1" x14ac:dyDescent="0.25">
      <c r="B89" s="10"/>
      <c r="C89" s="12"/>
      <c r="D89" s="5" t="s">
        <v>105</v>
      </c>
      <c r="E89" s="5" t="s">
        <v>106</v>
      </c>
      <c r="F89" s="5">
        <v>96</v>
      </c>
      <c r="G89" s="5" t="s">
        <v>9</v>
      </c>
    </row>
    <row r="90" spans="2:7" ht="13.5" customHeight="1" x14ac:dyDescent="0.25">
      <c r="B90" s="10" t="s">
        <v>168</v>
      </c>
      <c r="C90" s="4">
        <v>0.62826388888888884</v>
      </c>
      <c r="D90" s="5" t="str">
        <f t="shared" ref="D90:D115" si="2">+E88</f>
        <v>Avenida Chile</v>
      </c>
      <c r="E90" s="5" t="s">
        <v>71</v>
      </c>
      <c r="F90" s="5"/>
      <c r="G90" s="5"/>
    </row>
    <row r="91" spans="2:7" ht="13.5" customHeight="1" x14ac:dyDescent="0.25">
      <c r="B91" s="10"/>
      <c r="C91" s="12"/>
      <c r="D91" s="5" t="str">
        <f t="shared" si="2"/>
        <v>(Ak 7 - Cl 70a)</v>
      </c>
      <c r="E91" s="5" t="s">
        <v>107</v>
      </c>
      <c r="F91" s="5">
        <v>100</v>
      </c>
      <c r="G91" s="5" t="s">
        <v>9</v>
      </c>
    </row>
    <row r="92" spans="2:7" ht="13.5" customHeight="1" x14ac:dyDescent="0.25">
      <c r="B92" s="10" t="s">
        <v>168</v>
      </c>
      <c r="C92" s="4">
        <v>0.62942129629629628</v>
      </c>
      <c r="D92" s="5" t="str">
        <f t="shared" si="2"/>
        <v xml:space="preserve">Academia Nacional De Medicina </v>
      </c>
      <c r="E92" s="5" t="s">
        <v>109</v>
      </c>
      <c r="F92" s="5"/>
      <c r="G92" s="5"/>
    </row>
    <row r="93" spans="2:7" ht="13.5" customHeight="1" x14ac:dyDescent="0.25">
      <c r="B93" s="10"/>
      <c r="C93" s="12"/>
      <c r="D93" s="5" t="str">
        <f t="shared" si="2"/>
        <v xml:space="preserve">(Ak 7 - Cl 69) </v>
      </c>
      <c r="E93" s="5" t="s">
        <v>108</v>
      </c>
      <c r="F93" s="5">
        <v>124</v>
      </c>
      <c r="G93" s="5" t="s">
        <v>9</v>
      </c>
    </row>
    <row r="94" spans="2:7" ht="13.5" customHeight="1" x14ac:dyDescent="0.25">
      <c r="B94" s="10" t="s">
        <v>168</v>
      </c>
      <c r="C94" s="4">
        <v>0.63085648148148143</v>
      </c>
      <c r="D94" s="5" t="str">
        <f t="shared" si="2"/>
        <v xml:space="preserve">Br. Chapinero Norte </v>
      </c>
      <c r="E94" s="5" t="s">
        <v>69</v>
      </c>
      <c r="F94" s="5"/>
      <c r="G94" s="5"/>
    </row>
    <row r="95" spans="2:7" ht="13.5" customHeight="1" x14ac:dyDescent="0.25">
      <c r="B95" s="10"/>
      <c r="C95" s="12"/>
      <c r="D95" s="5" t="str">
        <f t="shared" si="2"/>
        <v>(Ak 7 - Cl 66)</v>
      </c>
      <c r="E95" s="5" t="s">
        <v>110</v>
      </c>
      <c r="F95" s="5">
        <v>102</v>
      </c>
      <c r="G95" s="5" t="s">
        <v>9</v>
      </c>
    </row>
    <row r="96" spans="2:7" ht="13.5" customHeight="1" x14ac:dyDescent="0.25">
      <c r="B96" s="10" t="s">
        <v>168</v>
      </c>
      <c r="C96" s="4">
        <v>0.63203703703703706</v>
      </c>
      <c r="D96" s="5" t="str">
        <f t="shared" si="2"/>
        <v>Universidad De La Salle</v>
      </c>
      <c r="E96" s="5" t="s">
        <v>111</v>
      </c>
      <c r="F96" s="5"/>
      <c r="G96" s="5"/>
    </row>
    <row r="97" spans="2:7" ht="13.5" customHeight="1" x14ac:dyDescent="0.25">
      <c r="B97" s="10"/>
      <c r="C97" s="12"/>
      <c r="D97" s="5" t="str">
        <f t="shared" si="2"/>
        <v>(Ak 7 - Cl 60)</v>
      </c>
      <c r="E97" s="5" t="s">
        <v>112</v>
      </c>
      <c r="F97" s="5">
        <v>241</v>
      </c>
      <c r="G97" s="5" t="s">
        <v>9</v>
      </c>
    </row>
    <row r="98" spans="2:7" ht="13.5" customHeight="1" x14ac:dyDescent="0.25">
      <c r="B98" s="10" t="s">
        <v>168</v>
      </c>
      <c r="C98" s="4">
        <v>0.63482638888888887</v>
      </c>
      <c r="D98" s="5" t="str">
        <f t="shared" si="2"/>
        <v>Br. Chapinero Central</v>
      </c>
      <c r="E98" s="5" t="s">
        <v>111</v>
      </c>
      <c r="F98" s="5"/>
      <c r="G98" s="5"/>
    </row>
    <row r="99" spans="2:7" ht="13.5" customHeight="1" x14ac:dyDescent="0.25">
      <c r="B99" s="10"/>
      <c r="C99" s="12"/>
      <c r="D99" s="5" t="str">
        <f t="shared" si="2"/>
        <v>(Ak 7 - Ac 57)</v>
      </c>
      <c r="E99" s="5" t="s">
        <v>113</v>
      </c>
      <c r="F99" s="5">
        <v>123</v>
      </c>
      <c r="G99" s="5" t="s">
        <v>9</v>
      </c>
    </row>
    <row r="100" spans="2:7" ht="13.5" customHeight="1" x14ac:dyDescent="0.25">
      <c r="B100" s="10" t="s">
        <v>168</v>
      </c>
      <c r="C100" s="4">
        <v>0.63624999999999998</v>
      </c>
      <c r="D100" s="5" t="str">
        <f t="shared" si="2"/>
        <v>Br. Chapinero Central</v>
      </c>
      <c r="E100" s="5" t="s">
        <v>68</v>
      </c>
      <c r="F100" s="5"/>
      <c r="G100" s="5"/>
    </row>
    <row r="101" spans="2:7" ht="13.5" customHeight="1" x14ac:dyDescent="0.25">
      <c r="B101" s="10"/>
      <c r="C101" s="12"/>
      <c r="D101" s="5" t="str">
        <f t="shared" si="2"/>
        <v>(Ak 7 - Cl 55)</v>
      </c>
      <c r="E101" s="5" t="s">
        <v>114</v>
      </c>
      <c r="F101" s="5">
        <v>166</v>
      </c>
      <c r="G101" s="5" t="s">
        <v>9</v>
      </c>
    </row>
    <row r="102" spans="2:7" ht="13.5" customHeight="1" x14ac:dyDescent="0.25">
      <c r="B102" s="10" t="s">
        <v>168</v>
      </c>
      <c r="C102" s="4">
        <v>0.63817129629629632</v>
      </c>
      <c r="D102" s="5" t="str">
        <f t="shared" si="2"/>
        <v>Br. Marly</v>
      </c>
      <c r="E102" s="5" t="s">
        <v>68</v>
      </c>
      <c r="F102" s="5"/>
      <c r="G102" s="5"/>
    </row>
    <row r="103" spans="2:7" ht="13.5" customHeight="1" x14ac:dyDescent="0.25">
      <c r="B103" s="10"/>
      <c r="C103" s="12"/>
      <c r="D103" s="5" t="str">
        <f t="shared" si="2"/>
        <v>(Ak 7 - Cl 51)</v>
      </c>
      <c r="E103" s="5" t="s">
        <v>115</v>
      </c>
      <c r="F103" s="5">
        <v>154</v>
      </c>
      <c r="G103" s="5" t="s">
        <v>9</v>
      </c>
    </row>
    <row r="104" spans="2:7" ht="13.5" customHeight="1" x14ac:dyDescent="0.25">
      <c r="B104" s="10" t="s">
        <v>168</v>
      </c>
      <c r="C104" s="4">
        <v>0.63995370370370375</v>
      </c>
      <c r="D104" s="5" t="str">
        <f t="shared" si="2"/>
        <v>Br. Marly</v>
      </c>
      <c r="E104" s="5" t="s">
        <v>68</v>
      </c>
      <c r="F104" s="5"/>
      <c r="G104" s="5"/>
    </row>
    <row r="105" spans="2:7" ht="13.5" customHeight="1" x14ac:dyDescent="0.25">
      <c r="B105" s="10"/>
      <c r="C105" s="12"/>
      <c r="D105" s="5" t="str">
        <f t="shared" si="2"/>
        <v>(Ak 7 - Cl 48)</v>
      </c>
      <c r="E105" s="5" t="s">
        <v>116</v>
      </c>
      <c r="F105" s="5">
        <v>130</v>
      </c>
      <c r="G105" s="5" t="s">
        <v>9</v>
      </c>
    </row>
    <row r="106" spans="2:7" ht="13.5" customHeight="1" x14ac:dyDescent="0.25">
      <c r="B106" s="10" t="s">
        <v>168</v>
      </c>
      <c r="C106" s="4">
        <v>0.64145833333333335</v>
      </c>
      <c r="D106" s="5" t="str">
        <f t="shared" si="2"/>
        <v>Br. Marly</v>
      </c>
      <c r="E106" s="5" t="s">
        <v>67</v>
      </c>
      <c r="F106" s="5"/>
      <c r="G106" s="5"/>
    </row>
    <row r="107" spans="2:7" ht="13.5" customHeight="1" x14ac:dyDescent="0.25">
      <c r="B107" s="10"/>
      <c r="C107" s="12"/>
      <c r="D107" s="5" t="str">
        <f t="shared" si="2"/>
        <v>(Ak 7 - Cl 46)</v>
      </c>
      <c r="E107" s="5" t="s">
        <v>117</v>
      </c>
      <c r="F107" s="5">
        <v>191</v>
      </c>
      <c r="G107" s="5" t="s">
        <v>9</v>
      </c>
    </row>
    <row r="108" spans="2:7" ht="13.5" customHeight="1" x14ac:dyDescent="0.25">
      <c r="B108" s="10" t="s">
        <v>168</v>
      </c>
      <c r="C108" s="4">
        <v>0.64366898148148144</v>
      </c>
      <c r="D108" s="5" t="str">
        <f t="shared" si="2"/>
        <v>Br. Sucre</v>
      </c>
      <c r="E108" s="5" t="s">
        <v>65</v>
      </c>
      <c r="F108" s="5"/>
      <c r="G108" s="5"/>
    </row>
    <row r="109" spans="2:7" ht="13.5" customHeight="1" x14ac:dyDescent="0.25">
      <c r="B109" s="10"/>
      <c r="C109" s="12"/>
      <c r="D109" s="5" t="str">
        <f t="shared" si="2"/>
        <v>(Ak 7 - Cl 42)</v>
      </c>
      <c r="E109" s="5" t="s">
        <v>118</v>
      </c>
      <c r="F109" s="5">
        <v>236</v>
      </c>
      <c r="G109" s="5" t="s">
        <v>9</v>
      </c>
    </row>
    <row r="110" spans="2:7" ht="13.5" customHeight="1" x14ac:dyDescent="0.25">
      <c r="B110" s="10" t="s">
        <v>168</v>
      </c>
      <c r="C110" s="4">
        <v>0.64640046296296294</v>
      </c>
      <c r="D110" s="5" t="str">
        <f t="shared" si="2"/>
        <v>Universidad Distrital</v>
      </c>
      <c r="E110" s="5" t="s">
        <v>119</v>
      </c>
      <c r="F110" s="5"/>
      <c r="G110" s="5"/>
    </row>
    <row r="111" spans="2:7" ht="13.5" customHeight="1" x14ac:dyDescent="0.25">
      <c r="B111" s="11"/>
      <c r="C111" s="12"/>
      <c r="D111" s="5" t="str">
        <f t="shared" si="2"/>
        <v>(Ak 7 - Cl 40b)</v>
      </c>
      <c r="E111" s="5" t="s">
        <v>120</v>
      </c>
      <c r="F111" s="5">
        <v>189</v>
      </c>
      <c r="G111" s="5" t="s">
        <v>9</v>
      </c>
    </row>
    <row r="112" spans="2:7" ht="13.5" customHeight="1" x14ac:dyDescent="0.25">
      <c r="B112" s="10" t="s">
        <v>168</v>
      </c>
      <c r="C112" s="4">
        <v>0.64858796296296295</v>
      </c>
      <c r="D112" s="5" t="str">
        <f t="shared" si="2"/>
        <v>Ecopetrol</v>
      </c>
      <c r="E112" s="5" t="s">
        <v>121</v>
      </c>
      <c r="F112" s="5"/>
      <c r="G112" s="5"/>
    </row>
    <row r="113" spans="2:7" ht="13.5" customHeight="1" x14ac:dyDescent="0.25">
      <c r="B113" s="11"/>
      <c r="C113" s="4"/>
      <c r="D113" s="5" t="str">
        <f t="shared" si="2"/>
        <v>(Ak 7 - Cl 37)</v>
      </c>
      <c r="E113" s="5" t="s">
        <v>122</v>
      </c>
      <c r="F113" s="5">
        <v>108</v>
      </c>
      <c r="G113" s="5" t="s">
        <v>9</v>
      </c>
    </row>
    <row r="114" spans="2:7" ht="13.5" customHeight="1" x14ac:dyDescent="0.25">
      <c r="B114" s="10" t="s">
        <v>168</v>
      </c>
      <c r="C114" s="4">
        <v>0.64983796296296292</v>
      </c>
      <c r="D114" s="5" t="str">
        <f t="shared" si="2"/>
        <v>Br. Samper</v>
      </c>
      <c r="E114" s="5" t="s">
        <v>123</v>
      </c>
      <c r="F114" s="5"/>
      <c r="G114" s="5"/>
    </row>
    <row r="115" spans="2:7" ht="13.5" customHeight="1" x14ac:dyDescent="0.25">
      <c r="B115" s="11"/>
      <c r="C115" s="12"/>
      <c r="D115" s="5" t="str">
        <f t="shared" si="2"/>
        <v>(Ak 7 - Cl 33)</v>
      </c>
      <c r="E115" s="5" t="s">
        <v>124</v>
      </c>
      <c r="F115" s="5">
        <v>132</v>
      </c>
      <c r="G115" s="5" t="s">
        <v>9</v>
      </c>
    </row>
    <row r="116" spans="2:7" ht="13.5" customHeight="1" x14ac:dyDescent="0.25">
      <c r="B116" s="10" t="s">
        <v>168</v>
      </c>
      <c r="C116" s="4">
        <v>0.65136574074074072</v>
      </c>
      <c r="D116" s="50"/>
      <c r="E116" s="50"/>
      <c r="F116" s="5"/>
      <c r="G116" s="5"/>
    </row>
    <row r="117" spans="2:7" ht="13.5" customHeight="1" x14ac:dyDescent="0.25">
      <c r="B117" s="1"/>
      <c r="C117" s="1"/>
      <c r="D117" s="51" t="s">
        <v>171</v>
      </c>
      <c r="E117" s="52"/>
      <c r="F117" s="2">
        <f>SUM(F87:F116)</f>
        <v>2278</v>
      </c>
      <c r="G117" s="2"/>
    </row>
    <row r="118" spans="2:7" ht="13.5" customHeight="1" x14ac:dyDescent="0.25">
      <c r="B118" s="1"/>
      <c r="C118" s="1"/>
      <c r="D118" s="46" t="s">
        <v>172</v>
      </c>
      <c r="E118" s="47"/>
      <c r="F118" s="6">
        <f>+F117/60</f>
        <v>37.966666666666669</v>
      </c>
      <c r="G118" s="2"/>
    </row>
    <row r="119" spans="2:7" ht="13.5" customHeight="1" x14ac:dyDescent="0.25">
      <c r="B119" s="1"/>
      <c r="C119" s="1"/>
      <c r="D119" s="46" t="s">
        <v>174</v>
      </c>
      <c r="E119" s="46"/>
      <c r="F119" s="6">
        <f>+AVERAGE(F87:F116)/60</f>
        <v>2.5311111111111111</v>
      </c>
      <c r="G119" s="1"/>
    </row>
    <row r="120" spans="2:7" ht="6" customHeight="1" x14ac:dyDescent="0.25">
      <c r="B120" s="15"/>
      <c r="C120" s="15"/>
      <c r="D120" s="16"/>
      <c r="E120" s="16"/>
      <c r="F120" s="17"/>
      <c r="G120" s="15"/>
    </row>
    <row r="121" spans="2:7" ht="19.899999999999999" customHeight="1" x14ac:dyDescent="0.25">
      <c r="B121" s="3"/>
      <c r="C121" s="4"/>
      <c r="D121" s="3"/>
      <c r="E121" s="3"/>
      <c r="F121" s="5"/>
      <c r="G121" s="5"/>
    </row>
    <row r="122" spans="2:7" ht="10" customHeight="1" x14ac:dyDescent="0.25">
      <c r="B122" s="42" t="s">
        <v>175</v>
      </c>
      <c r="C122" s="42"/>
      <c r="D122" s="42"/>
      <c r="E122" s="42"/>
      <c r="F122" s="42"/>
      <c r="G122" s="42"/>
    </row>
    <row r="123" spans="2:7" ht="10" customHeight="1" thickBot="1" x14ac:dyDescent="0.3">
      <c r="B123" s="43"/>
      <c r="C123" s="43"/>
      <c r="D123" s="43"/>
      <c r="E123" s="43"/>
      <c r="F123" s="43"/>
      <c r="G123" s="43"/>
    </row>
    <row r="124" spans="2:7" ht="10" customHeight="1" thickTop="1" thickBot="1" x14ac:dyDescent="0.3">
      <c r="B124" s="9" t="s">
        <v>0</v>
      </c>
      <c r="C124" s="48" t="s">
        <v>103</v>
      </c>
      <c r="D124" s="48"/>
      <c r="E124" s="9" t="s">
        <v>2</v>
      </c>
      <c r="F124" s="49">
        <v>45427</v>
      </c>
      <c r="G124" s="48"/>
    </row>
    <row r="125" spans="2:7" ht="6" customHeight="1" thickTop="1" x14ac:dyDescent="0.25">
      <c r="B125" s="58" t="s">
        <v>3</v>
      </c>
      <c r="C125" s="56" t="s">
        <v>4</v>
      </c>
      <c r="D125" s="56" t="s">
        <v>5</v>
      </c>
      <c r="E125" s="56" t="s">
        <v>6</v>
      </c>
      <c r="F125" s="42" t="s">
        <v>7</v>
      </c>
      <c r="G125" s="42"/>
    </row>
    <row r="126" spans="2:7" ht="9" customHeight="1" thickBot="1" x14ac:dyDescent="0.3">
      <c r="B126" s="55"/>
      <c r="C126" s="57"/>
      <c r="D126" s="57"/>
      <c r="E126" s="57"/>
      <c r="F126" s="43"/>
      <c r="G126" s="43"/>
    </row>
    <row r="127" spans="2:7" ht="13.5" customHeight="1" thickTop="1" x14ac:dyDescent="0.25">
      <c r="B127" s="10" t="s">
        <v>169</v>
      </c>
      <c r="C127" s="4">
        <v>0.41666666666666669</v>
      </c>
      <c r="D127" s="50" t="s">
        <v>8</v>
      </c>
      <c r="E127" s="50"/>
      <c r="F127" s="5">
        <v>95</v>
      </c>
      <c r="G127" s="5" t="s">
        <v>9</v>
      </c>
    </row>
    <row r="128" spans="2:7" ht="13.5" customHeight="1" x14ac:dyDescent="0.25">
      <c r="B128" s="10" t="s">
        <v>169</v>
      </c>
      <c r="C128" s="4">
        <v>0.41776620370370371</v>
      </c>
      <c r="D128" s="5" t="s">
        <v>104</v>
      </c>
      <c r="E128" s="5" t="s">
        <v>72</v>
      </c>
      <c r="F128" s="5"/>
      <c r="G128" s="5"/>
    </row>
    <row r="129" spans="2:7" ht="13.5" customHeight="1" x14ac:dyDescent="0.25">
      <c r="B129" s="10"/>
      <c r="C129" s="12"/>
      <c r="D129" s="5" t="s">
        <v>105</v>
      </c>
      <c r="E129" s="5" t="s">
        <v>106</v>
      </c>
      <c r="F129" s="5">
        <v>121</v>
      </c>
      <c r="G129" s="5" t="s">
        <v>9</v>
      </c>
    </row>
    <row r="130" spans="2:7" ht="13.5" customHeight="1" x14ac:dyDescent="0.25">
      <c r="B130" s="10" t="s">
        <v>169</v>
      </c>
      <c r="C130" s="4">
        <v>0.41916666666666669</v>
      </c>
      <c r="D130" s="5" t="str">
        <f t="shared" ref="D130:D155" si="3">+E128</f>
        <v>Avenida Chile</v>
      </c>
      <c r="E130" s="5" t="s">
        <v>71</v>
      </c>
      <c r="F130" s="5"/>
      <c r="G130" s="5"/>
    </row>
    <row r="131" spans="2:7" ht="13.5" customHeight="1" x14ac:dyDescent="0.25">
      <c r="B131" s="10"/>
      <c r="C131" s="12"/>
      <c r="D131" s="5" t="str">
        <f t="shared" si="3"/>
        <v>(Ak 7 - Cl 70a)</v>
      </c>
      <c r="E131" s="5" t="s">
        <v>107</v>
      </c>
      <c r="F131" s="5">
        <v>85</v>
      </c>
      <c r="G131" s="5" t="s">
        <v>9</v>
      </c>
    </row>
    <row r="132" spans="2:7" ht="13.5" customHeight="1" x14ac:dyDescent="0.25">
      <c r="B132" s="10" t="s">
        <v>169</v>
      </c>
      <c r="C132" s="4">
        <v>0.42015046296296299</v>
      </c>
      <c r="D132" s="5" t="str">
        <f t="shared" si="3"/>
        <v xml:space="preserve">Academia Nacional De Medicina </v>
      </c>
      <c r="E132" s="5" t="s">
        <v>109</v>
      </c>
      <c r="F132" s="5"/>
      <c r="G132" s="5"/>
    </row>
    <row r="133" spans="2:7" ht="13.5" customHeight="1" x14ac:dyDescent="0.25">
      <c r="B133" s="10"/>
      <c r="C133" s="12"/>
      <c r="D133" s="5" t="str">
        <f t="shared" si="3"/>
        <v xml:space="preserve">(Ak 7 - Cl 69) </v>
      </c>
      <c r="E133" s="5" t="s">
        <v>108</v>
      </c>
      <c r="F133" s="5">
        <v>132</v>
      </c>
      <c r="G133" s="5" t="s">
        <v>9</v>
      </c>
    </row>
    <row r="134" spans="2:7" ht="13.5" customHeight="1" x14ac:dyDescent="0.25">
      <c r="B134" s="10" t="s">
        <v>169</v>
      </c>
      <c r="C134" s="4">
        <v>0.42166666666666669</v>
      </c>
      <c r="D134" s="5" t="str">
        <f t="shared" si="3"/>
        <v xml:space="preserve">Br. Chapinero Norte </v>
      </c>
      <c r="E134" s="5" t="s">
        <v>69</v>
      </c>
      <c r="F134" s="5"/>
      <c r="G134" s="5"/>
    </row>
    <row r="135" spans="2:7" ht="13.5" customHeight="1" x14ac:dyDescent="0.25">
      <c r="B135" s="10"/>
      <c r="C135" s="12"/>
      <c r="D135" s="5" t="str">
        <f t="shared" si="3"/>
        <v>(Ak 7 - Cl 66)</v>
      </c>
      <c r="E135" s="5" t="s">
        <v>110</v>
      </c>
      <c r="F135" s="5">
        <v>125</v>
      </c>
      <c r="G135" s="5" t="s">
        <v>9</v>
      </c>
    </row>
    <row r="136" spans="2:7" ht="13.5" customHeight="1" x14ac:dyDescent="0.25">
      <c r="B136" s="10" t="s">
        <v>169</v>
      </c>
      <c r="C136" s="4">
        <v>0.42311342592592593</v>
      </c>
      <c r="D136" s="5" t="str">
        <f t="shared" si="3"/>
        <v>Universidad De La Salle</v>
      </c>
      <c r="E136" s="5" t="s">
        <v>111</v>
      </c>
      <c r="F136" s="5"/>
      <c r="G136" s="5"/>
    </row>
    <row r="137" spans="2:7" ht="13.5" customHeight="1" x14ac:dyDescent="0.25">
      <c r="B137" s="10"/>
      <c r="C137" s="12"/>
      <c r="D137" s="5" t="str">
        <f t="shared" si="3"/>
        <v>(Ak 7 - Cl 60)</v>
      </c>
      <c r="E137" s="5" t="s">
        <v>112</v>
      </c>
      <c r="F137" s="5">
        <v>240</v>
      </c>
      <c r="G137" s="5" t="s">
        <v>9</v>
      </c>
    </row>
    <row r="138" spans="2:7" ht="13.5" customHeight="1" x14ac:dyDescent="0.25">
      <c r="B138" s="10" t="s">
        <v>169</v>
      </c>
      <c r="C138" s="4">
        <v>0.4258912037037037</v>
      </c>
      <c r="D138" s="5" t="str">
        <f t="shared" si="3"/>
        <v>Br. Chapinero Central</v>
      </c>
      <c r="E138" s="5" t="s">
        <v>111</v>
      </c>
      <c r="F138" s="5"/>
      <c r="G138" s="5"/>
    </row>
    <row r="139" spans="2:7" ht="13.5" customHeight="1" x14ac:dyDescent="0.25">
      <c r="B139" s="10"/>
      <c r="C139" s="12"/>
      <c r="D139" s="5" t="str">
        <f t="shared" si="3"/>
        <v>(Ak 7 - Ac 57)</v>
      </c>
      <c r="E139" s="5" t="s">
        <v>113</v>
      </c>
      <c r="F139" s="5">
        <v>113</v>
      </c>
      <c r="G139" s="5" t="s">
        <v>9</v>
      </c>
    </row>
    <row r="140" spans="2:7" ht="13.5" customHeight="1" x14ac:dyDescent="0.25">
      <c r="B140" s="10" t="s">
        <v>169</v>
      </c>
      <c r="C140" s="4">
        <v>0.42719907407407409</v>
      </c>
      <c r="D140" s="5" t="str">
        <f t="shared" si="3"/>
        <v>Br. Chapinero Central</v>
      </c>
      <c r="E140" s="5" t="s">
        <v>68</v>
      </c>
      <c r="F140" s="5"/>
      <c r="G140" s="5"/>
    </row>
    <row r="141" spans="2:7" ht="13.5" customHeight="1" x14ac:dyDescent="0.25">
      <c r="B141" s="10"/>
      <c r="C141" s="12"/>
      <c r="D141" s="5" t="str">
        <f t="shared" si="3"/>
        <v>(Ak 7 - Cl 55)</v>
      </c>
      <c r="E141" s="5" t="s">
        <v>114</v>
      </c>
      <c r="F141" s="5">
        <v>187</v>
      </c>
      <c r="G141" s="5" t="s">
        <v>9</v>
      </c>
    </row>
    <row r="142" spans="2:7" ht="13.5" customHeight="1" x14ac:dyDescent="0.25">
      <c r="B142" s="10" t="s">
        <v>169</v>
      </c>
      <c r="C142" s="4">
        <v>0.42936342592592591</v>
      </c>
      <c r="D142" s="5" t="str">
        <f t="shared" si="3"/>
        <v>Br. Marly</v>
      </c>
      <c r="E142" s="5" t="s">
        <v>68</v>
      </c>
      <c r="F142" s="5"/>
      <c r="G142" s="5"/>
    </row>
    <row r="143" spans="2:7" ht="13.5" customHeight="1" x14ac:dyDescent="0.25">
      <c r="B143" s="10"/>
      <c r="C143" s="12"/>
      <c r="D143" s="5" t="str">
        <f t="shared" si="3"/>
        <v>(Ak 7 - Cl 51)</v>
      </c>
      <c r="E143" s="5" t="s">
        <v>115</v>
      </c>
      <c r="F143" s="5">
        <v>163</v>
      </c>
      <c r="G143" s="5" t="s">
        <v>9</v>
      </c>
    </row>
    <row r="144" spans="2:7" ht="13.5" customHeight="1" x14ac:dyDescent="0.25">
      <c r="B144" s="10" t="s">
        <v>169</v>
      </c>
      <c r="C144" s="4">
        <v>0.43125000000000002</v>
      </c>
      <c r="D144" s="5" t="str">
        <f t="shared" si="3"/>
        <v>Br. Marly</v>
      </c>
      <c r="E144" s="5" t="s">
        <v>68</v>
      </c>
      <c r="F144" s="5"/>
      <c r="G144" s="5"/>
    </row>
    <row r="145" spans="2:7" ht="13.5" customHeight="1" x14ac:dyDescent="0.25">
      <c r="B145" s="10"/>
      <c r="C145" s="12"/>
      <c r="D145" s="5" t="str">
        <f t="shared" si="3"/>
        <v>(Ak 7 - Cl 48)</v>
      </c>
      <c r="E145" s="5" t="s">
        <v>116</v>
      </c>
      <c r="F145" s="5">
        <v>148</v>
      </c>
      <c r="G145" s="5" t="s">
        <v>9</v>
      </c>
    </row>
    <row r="146" spans="2:7" ht="13.5" customHeight="1" x14ac:dyDescent="0.25">
      <c r="B146" s="10" t="s">
        <v>169</v>
      </c>
      <c r="C146" s="4">
        <v>0.43296296296296294</v>
      </c>
      <c r="D146" s="5" t="str">
        <f t="shared" si="3"/>
        <v>Br. Marly</v>
      </c>
      <c r="E146" s="5" t="s">
        <v>67</v>
      </c>
      <c r="F146" s="5"/>
      <c r="G146" s="5"/>
    </row>
    <row r="147" spans="2:7" ht="13.5" customHeight="1" x14ac:dyDescent="0.25">
      <c r="B147" s="10"/>
      <c r="C147" s="12"/>
      <c r="D147" s="5" t="str">
        <f t="shared" si="3"/>
        <v>(Ak 7 - Cl 46)</v>
      </c>
      <c r="E147" s="5" t="s">
        <v>117</v>
      </c>
      <c r="F147" s="5">
        <v>201</v>
      </c>
      <c r="G147" s="5" t="s">
        <v>9</v>
      </c>
    </row>
    <row r="148" spans="2:7" ht="13.5" customHeight="1" x14ac:dyDescent="0.25">
      <c r="B148" s="10" t="s">
        <v>169</v>
      </c>
      <c r="C148" s="4">
        <v>0.43528935185185186</v>
      </c>
      <c r="D148" s="5" t="str">
        <f t="shared" si="3"/>
        <v>Br. Sucre</v>
      </c>
      <c r="E148" s="5" t="s">
        <v>65</v>
      </c>
      <c r="F148" s="5"/>
      <c r="G148" s="5"/>
    </row>
    <row r="149" spans="2:7" ht="13.5" customHeight="1" x14ac:dyDescent="0.25">
      <c r="B149" s="10"/>
      <c r="C149" s="12"/>
      <c r="D149" s="5" t="str">
        <f t="shared" si="3"/>
        <v>(Ak 7 - Cl 42)</v>
      </c>
      <c r="E149" s="5" t="s">
        <v>118</v>
      </c>
      <c r="F149" s="5">
        <v>247</v>
      </c>
      <c r="G149" s="5" t="s">
        <v>9</v>
      </c>
    </row>
    <row r="150" spans="2:7" ht="13.5" customHeight="1" x14ac:dyDescent="0.25">
      <c r="B150" s="10" t="s">
        <v>169</v>
      </c>
      <c r="C150" s="4">
        <v>0.43814814814814818</v>
      </c>
      <c r="D150" s="5" t="str">
        <f t="shared" si="3"/>
        <v>Universidad Distrital</v>
      </c>
      <c r="E150" s="5" t="s">
        <v>119</v>
      </c>
      <c r="F150" s="5"/>
      <c r="G150" s="5"/>
    </row>
    <row r="151" spans="2:7" ht="13.5" customHeight="1" x14ac:dyDescent="0.25">
      <c r="B151" s="11"/>
      <c r="C151" s="12"/>
      <c r="D151" s="5" t="str">
        <f t="shared" si="3"/>
        <v>(Ak 7 - Cl 40b)</v>
      </c>
      <c r="E151" s="5" t="s">
        <v>120</v>
      </c>
      <c r="F151" s="5">
        <v>196</v>
      </c>
      <c r="G151" s="5" t="s">
        <v>9</v>
      </c>
    </row>
    <row r="152" spans="2:7" ht="13.5" customHeight="1" x14ac:dyDescent="0.25">
      <c r="B152" s="10" t="s">
        <v>169</v>
      </c>
      <c r="C152" s="4">
        <v>0.44041666666666668</v>
      </c>
      <c r="D152" s="5" t="str">
        <f t="shared" si="3"/>
        <v>Ecopetrol</v>
      </c>
      <c r="E152" s="5" t="s">
        <v>121</v>
      </c>
      <c r="F152" s="5"/>
      <c r="G152" s="5"/>
    </row>
    <row r="153" spans="2:7" ht="13.5" customHeight="1" x14ac:dyDescent="0.25">
      <c r="B153" s="11"/>
      <c r="C153" s="4"/>
      <c r="D153" s="5" t="str">
        <f t="shared" si="3"/>
        <v>(Ak 7 - Cl 37)</v>
      </c>
      <c r="E153" s="5" t="s">
        <v>122</v>
      </c>
      <c r="F153" s="5">
        <v>95</v>
      </c>
      <c r="G153" s="5" t="s">
        <v>9</v>
      </c>
    </row>
    <row r="154" spans="2:7" ht="13.5" customHeight="1" x14ac:dyDescent="0.25">
      <c r="B154" s="10" t="s">
        <v>169</v>
      </c>
      <c r="C154" s="4">
        <v>0.4415162037037037</v>
      </c>
      <c r="D154" s="5" t="str">
        <f t="shared" si="3"/>
        <v>Br. Samper</v>
      </c>
      <c r="E154" s="5" t="s">
        <v>123</v>
      </c>
      <c r="F154" s="5"/>
      <c r="G154" s="5"/>
    </row>
    <row r="155" spans="2:7" ht="13.5" customHeight="1" x14ac:dyDescent="0.25">
      <c r="B155" s="11"/>
      <c r="C155" s="12"/>
      <c r="D155" s="5" t="str">
        <f t="shared" si="3"/>
        <v>(Ak 7 - Cl 33)</v>
      </c>
      <c r="E155" s="5" t="s">
        <v>124</v>
      </c>
      <c r="F155" s="5">
        <v>125</v>
      </c>
      <c r="G155" s="5" t="s">
        <v>9</v>
      </c>
    </row>
    <row r="156" spans="2:7" ht="13.5" customHeight="1" x14ac:dyDescent="0.25">
      <c r="B156" s="10" t="s">
        <v>169</v>
      </c>
      <c r="C156" s="4">
        <v>0.44296296296296295</v>
      </c>
      <c r="D156" s="50"/>
      <c r="E156" s="50"/>
      <c r="F156" s="5"/>
      <c r="G156" s="5"/>
    </row>
    <row r="157" spans="2:7" ht="13.5" customHeight="1" x14ac:dyDescent="0.25">
      <c r="B157" s="1"/>
      <c r="C157" s="1"/>
      <c r="D157" s="51" t="s">
        <v>171</v>
      </c>
      <c r="E157" s="52"/>
      <c r="F157" s="2">
        <f>SUM(F127:F156)</f>
        <v>2273</v>
      </c>
      <c r="G157" s="2"/>
    </row>
    <row r="158" spans="2:7" ht="13.5" customHeight="1" x14ac:dyDescent="0.25">
      <c r="B158" s="1"/>
      <c r="C158" s="1"/>
      <c r="D158" s="46" t="s">
        <v>172</v>
      </c>
      <c r="E158" s="47"/>
      <c r="F158" s="6">
        <f>+F157/60</f>
        <v>37.883333333333333</v>
      </c>
      <c r="G158" s="2"/>
    </row>
    <row r="159" spans="2:7" ht="13.5" customHeight="1" x14ac:dyDescent="0.25">
      <c r="B159" s="1"/>
      <c r="C159" s="1"/>
      <c r="D159" s="46" t="s">
        <v>174</v>
      </c>
      <c r="E159" s="46"/>
      <c r="F159" s="6">
        <f>+AVERAGE(F127:F156)/60</f>
        <v>2.5255555555555556</v>
      </c>
      <c r="G159" s="1"/>
    </row>
    <row r="160" spans="2:7" ht="5.5" customHeight="1" x14ac:dyDescent="0.25">
      <c r="B160" s="15"/>
      <c r="C160" s="15"/>
      <c r="D160" s="16"/>
      <c r="E160" s="16"/>
      <c r="F160" s="17"/>
      <c r="G160" s="15"/>
    </row>
    <row r="161" spans="2:7" ht="19.899999999999999" customHeight="1" x14ac:dyDescent="0.25">
      <c r="B161" s="3"/>
      <c r="C161" s="4"/>
      <c r="D161" s="3"/>
      <c r="E161" s="3"/>
      <c r="F161" s="5"/>
      <c r="G161" s="5"/>
    </row>
    <row r="162" spans="2:7" ht="9.5" customHeight="1" x14ac:dyDescent="0.25">
      <c r="B162" s="42" t="s">
        <v>175</v>
      </c>
      <c r="C162" s="42"/>
      <c r="D162" s="42"/>
      <c r="E162" s="42"/>
      <c r="F162" s="42"/>
      <c r="G162" s="42"/>
    </row>
    <row r="163" spans="2:7" ht="9.5" customHeight="1" thickBot="1" x14ac:dyDescent="0.3">
      <c r="B163" s="43"/>
      <c r="C163" s="43"/>
      <c r="D163" s="43"/>
      <c r="E163" s="43"/>
      <c r="F163" s="43"/>
      <c r="G163" s="43"/>
    </row>
    <row r="164" spans="2:7" ht="10.5" thickTop="1" thickBot="1" x14ac:dyDescent="0.3">
      <c r="B164" s="9" t="s">
        <v>0</v>
      </c>
      <c r="C164" s="48" t="s">
        <v>103</v>
      </c>
      <c r="D164" s="48"/>
      <c r="E164" s="9" t="s">
        <v>2</v>
      </c>
      <c r="F164" s="49">
        <v>45437</v>
      </c>
      <c r="G164" s="48"/>
    </row>
    <row r="165" spans="2:7" ht="10" thickTop="1" x14ac:dyDescent="0.25">
      <c r="B165" s="58" t="s">
        <v>3</v>
      </c>
      <c r="C165" s="56" t="s">
        <v>4</v>
      </c>
      <c r="D165" s="56" t="s">
        <v>5</v>
      </c>
      <c r="E165" s="56" t="s">
        <v>6</v>
      </c>
      <c r="F165" s="42" t="s">
        <v>7</v>
      </c>
      <c r="G165" s="42"/>
    </row>
    <row r="166" spans="2:7" ht="6" customHeight="1" thickBot="1" x14ac:dyDescent="0.3">
      <c r="B166" s="55"/>
      <c r="C166" s="57"/>
      <c r="D166" s="57"/>
      <c r="E166" s="57"/>
      <c r="F166" s="43"/>
      <c r="G166" s="43"/>
    </row>
    <row r="167" spans="2:7" ht="13.5" customHeight="1" thickTop="1" x14ac:dyDescent="0.25">
      <c r="B167" s="10" t="s">
        <v>170</v>
      </c>
      <c r="C167" s="4">
        <v>0.70833333333333337</v>
      </c>
      <c r="D167" s="50" t="s">
        <v>8</v>
      </c>
      <c r="E167" s="50"/>
      <c r="F167" s="5">
        <v>325</v>
      </c>
      <c r="G167" s="5" t="s">
        <v>9</v>
      </c>
    </row>
    <row r="168" spans="2:7" ht="13.5" customHeight="1" x14ac:dyDescent="0.25">
      <c r="B168" s="10" t="s">
        <v>170</v>
      </c>
      <c r="C168" s="4">
        <v>0.71209490740740744</v>
      </c>
      <c r="D168" s="5" t="s">
        <v>104</v>
      </c>
      <c r="E168" s="5" t="s">
        <v>72</v>
      </c>
      <c r="F168" s="5"/>
      <c r="G168" s="5"/>
    </row>
    <row r="169" spans="2:7" ht="13.5" customHeight="1" x14ac:dyDescent="0.25">
      <c r="B169" s="10"/>
      <c r="C169" s="12"/>
      <c r="D169" s="5" t="s">
        <v>105</v>
      </c>
      <c r="E169" s="5" t="s">
        <v>106</v>
      </c>
      <c r="F169" s="5">
        <v>121</v>
      </c>
      <c r="G169" s="5" t="s">
        <v>9</v>
      </c>
    </row>
    <row r="170" spans="2:7" ht="13.5" customHeight="1" x14ac:dyDescent="0.25">
      <c r="B170" s="10" t="s">
        <v>170</v>
      </c>
      <c r="C170" s="4">
        <v>0.71349537037037036</v>
      </c>
      <c r="D170" s="5" t="str">
        <f t="shared" ref="D170:D195" si="4">+E168</f>
        <v>Avenida Chile</v>
      </c>
      <c r="E170" s="5" t="s">
        <v>71</v>
      </c>
      <c r="F170" s="5"/>
      <c r="G170" s="5"/>
    </row>
    <row r="171" spans="2:7" ht="13.5" customHeight="1" x14ac:dyDescent="0.25">
      <c r="B171" s="10"/>
      <c r="C171" s="12"/>
      <c r="D171" s="5" t="str">
        <f t="shared" si="4"/>
        <v>(Ak 7 - Cl 70a)</v>
      </c>
      <c r="E171" s="5" t="s">
        <v>107</v>
      </c>
      <c r="F171" s="5">
        <v>85</v>
      </c>
      <c r="G171" s="5" t="s">
        <v>9</v>
      </c>
    </row>
    <row r="172" spans="2:7" ht="13.5" customHeight="1" x14ac:dyDescent="0.25">
      <c r="B172" s="10" t="s">
        <v>170</v>
      </c>
      <c r="C172" s="4">
        <v>0.71447916666666667</v>
      </c>
      <c r="D172" s="5" t="str">
        <f t="shared" si="4"/>
        <v xml:space="preserve">Academia Nacional De Medicina </v>
      </c>
      <c r="E172" s="5" t="s">
        <v>109</v>
      </c>
      <c r="F172" s="5"/>
      <c r="G172" s="5"/>
    </row>
    <row r="173" spans="2:7" ht="13.5" customHeight="1" x14ac:dyDescent="0.25">
      <c r="B173" s="10"/>
      <c r="C173" s="12"/>
      <c r="D173" s="5" t="str">
        <f t="shared" si="4"/>
        <v xml:space="preserve">(Ak 7 - Cl 69) </v>
      </c>
      <c r="E173" s="5" t="s">
        <v>108</v>
      </c>
      <c r="F173" s="5">
        <v>132</v>
      </c>
      <c r="G173" s="5" t="s">
        <v>9</v>
      </c>
    </row>
    <row r="174" spans="2:7" ht="13.5" customHeight="1" x14ac:dyDescent="0.25">
      <c r="B174" s="10" t="s">
        <v>170</v>
      </c>
      <c r="C174" s="4">
        <v>0.71600694444444446</v>
      </c>
      <c r="D174" s="5" t="str">
        <f t="shared" si="4"/>
        <v xml:space="preserve">Br. Chapinero Norte </v>
      </c>
      <c r="E174" s="5" t="s">
        <v>69</v>
      </c>
      <c r="F174" s="5"/>
      <c r="G174" s="5"/>
    </row>
    <row r="175" spans="2:7" ht="13.5" customHeight="1" x14ac:dyDescent="0.25">
      <c r="B175" s="10"/>
      <c r="C175" s="12"/>
      <c r="D175" s="5" t="str">
        <f t="shared" si="4"/>
        <v>(Ak 7 - Cl 66)</v>
      </c>
      <c r="E175" s="5" t="s">
        <v>110</v>
      </c>
      <c r="F175" s="5">
        <v>125</v>
      </c>
      <c r="G175" s="5" t="s">
        <v>9</v>
      </c>
    </row>
    <row r="176" spans="2:7" ht="13.5" customHeight="1" x14ac:dyDescent="0.25">
      <c r="B176" s="10" t="s">
        <v>170</v>
      </c>
      <c r="C176" s="4">
        <v>0.71745370370370365</v>
      </c>
      <c r="D176" s="5" t="str">
        <f t="shared" si="4"/>
        <v>Universidad De La Salle</v>
      </c>
      <c r="E176" s="5" t="s">
        <v>111</v>
      </c>
      <c r="F176" s="5"/>
      <c r="G176" s="5"/>
    </row>
    <row r="177" spans="2:7" ht="13.5" customHeight="1" x14ac:dyDescent="0.25">
      <c r="B177" s="10"/>
      <c r="C177" s="12"/>
      <c r="D177" s="5" t="str">
        <f t="shared" si="4"/>
        <v>(Ak 7 - Cl 60)</v>
      </c>
      <c r="E177" s="5" t="s">
        <v>112</v>
      </c>
      <c r="F177" s="5">
        <v>240</v>
      </c>
      <c r="G177" s="5" t="s">
        <v>9</v>
      </c>
    </row>
    <row r="178" spans="2:7" ht="13.5" customHeight="1" x14ac:dyDescent="0.25">
      <c r="B178" s="10" t="s">
        <v>170</v>
      </c>
      <c r="C178" s="4">
        <v>0.72023148148148153</v>
      </c>
      <c r="D178" s="5" t="str">
        <f t="shared" si="4"/>
        <v>Br. Chapinero Central</v>
      </c>
      <c r="E178" s="5" t="s">
        <v>111</v>
      </c>
      <c r="F178" s="5"/>
      <c r="G178" s="5"/>
    </row>
    <row r="179" spans="2:7" ht="13.5" customHeight="1" x14ac:dyDescent="0.25">
      <c r="B179" s="10"/>
      <c r="C179" s="12"/>
      <c r="D179" s="5" t="str">
        <f t="shared" si="4"/>
        <v>(Ak 7 - Ac 57)</v>
      </c>
      <c r="E179" s="5" t="s">
        <v>113</v>
      </c>
      <c r="F179" s="5">
        <v>113</v>
      </c>
      <c r="G179" s="5" t="s">
        <v>9</v>
      </c>
    </row>
    <row r="180" spans="2:7" ht="13.5" customHeight="1" x14ac:dyDescent="0.25">
      <c r="B180" s="10" t="s">
        <v>170</v>
      </c>
      <c r="C180" s="4">
        <v>0.72153935185185181</v>
      </c>
      <c r="D180" s="5" t="str">
        <f t="shared" si="4"/>
        <v>Br. Chapinero Central</v>
      </c>
      <c r="E180" s="5" t="s">
        <v>68</v>
      </c>
      <c r="F180" s="5"/>
      <c r="G180" s="5"/>
    </row>
    <row r="181" spans="2:7" ht="13.5" customHeight="1" x14ac:dyDescent="0.25">
      <c r="B181" s="10"/>
      <c r="C181" s="12"/>
      <c r="D181" s="5" t="str">
        <f t="shared" si="4"/>
        <v>(Ak 7 - Cl 55)</v>
      </c>
      <c r="E181" s="5" t="s">
        <v>114</v>
      </c>
      <c r="F181" s="5">
        <v>187</v>
      </c>
      <c r="G181" s="5" t="s">
        <v>9</v>
      </c>
    </row>
    <row r="182" spans="2:7" ht="13.5" customHeight="1" x14ac:dyDescent="0.25">
      <c r="B182" s="10" t="s">
        <v>170</v>
      </c>
      <c r="C182" s="4">
        <v>0.72370370370370374</v>
      </c>
      <c r="D182" s="5" t="str">
        <f t="shared" si="4"/>
        <v>Br. Marly</v>
      </c>
      <c r="E182" s="5" t="s">
        <v>68</v>
      </c>
      <c r="F182" s="5"/>
      <c r="G182" s="5"/>
    </row>
    <row r="183" spans="2:7" ht="13.5" customHeight="1" x14ac:dyDescent="0.25">
      <c r="B183" s="10"/>
      <c r="C183" s="12"/>
      <c r="D183" s="5" t="str">
        <f t="shared" si="4"/>
        <v>(Ak 7 - Cl 51)</v>
      </c>
      <c r="E183" s="5" t="s">
        <v>115</v>
      </c>
      <c r="F183" s="5">
        <v>163</v>
      </c>
      <c r="G183" s="5" t="s">
        <v>9</v>
      </c>
    </row>
    <row r="184" spans="2:7" ht="13.5" customHeight="1" x14ac:dyDescent="0.25">
      <c r="B184" s="10" t="s">
        <v>170</v>
      </c>
      <c r="C184" s="4">
        <v>0.72561342592592593</v>
      </c>
      <c r="D184" s="5" t="str">
        <f t="shared" si="4"/>
        <v>Br. Marly</v>
      </c>
      <c r="E184" s="5" t="s">
        <v>68</v>
      </c>
      <c r="F184" s="5"/>
      <c r="G184" s="5"/>
    </row>
    <row r="185" spans="2:7" ht="13.5" customHeight="1" x14ac:dyDescent="0.25">
      <c r="B185" s="10"/>
      <c r="C185" s="12"/>
      <c r="D185" s="5" t="str">
        <f t="shared" si="4"/>
        <v>(Ak 7 - Cl 48)</v>
      </c>
      <c r="E185" s="5" t="s">
        <v>116</v>
      </c>
      <c r="F185" s="5">
        <v>148</v>
      </c>
      <c r="G185" s="5" t="s">
        <v>9</v>
      </c>
    </row>
    <row r="186" spans="2:7" ht="13.5" customHeight="1" x14ac:dyDescent="0.25">
      <c r="B186" s="10" t="s">
        <v>170</v>
      </c>
      <c r="C186" s="4">
        <v>0.7273263888888889</v>
      </c>
      <c r="D186" s="5" t="str">
        <f t="shared" si="4"/>
        <v>Br. Marly</v>
      </c>
      <c r="E186" s="5" t="s">
        <v>67</v>
      </c>
      <c r="F186" s="5"/>
      <c r="G186" s="5"/>
    </row>
    <row r="187" spans="2:7" ht="13.5" customHeight="1" x14ac:dyDescent="0.25">
      <c r="B187" s="10"/>
      <c r="C187" s="12"/>
      <c r="D187" s="5" t="str">
        <f t="shared" si="4"/>
        <v>(Ak 7 - Cl 46)</v>
      </c>
      <c r="E187" s="5" t="s">
        <v>117</v>
      </c>
      <c r="F187" s="5">
        <v>201</v>
      </c>
      <c r="G187" s="5" t="s">
        <v>9</v>
      </c>
    </row>
    <row r="188" spans="2:7" ht="13.5" customHeight="1" x14ac:dyDescent="0.25">
      <c r="B188" s="10" t="s">
        <v>170</v>
      </c>
      <c r="C188" s="4">
        <v>0.72965277777777782</v>
      </c>
      <c r="D188" s="5" t="str">
        <f t="shared" si="4"/>
        <v>Br. Sucre</v>
      </c>
      <c r="E188" s="5" t="s">
        <v>65</v>
      </c>
      <c r="F188" s="5"/>
      <c r="G188" s="5"/>
    </row>
    <row r="189" spans="2:7" ht="13.5" customHeight="1" x14ac:dyDescent="0.25">
      <c r="B189" s="10"/>
      <c r="C189" s="12"/>
      <c r="D189" s="5" t="str">
        <f t="shared" si="4"/>
        <v>(Ak 7 - Cl 42)</v>
      </c>
      <c r="E189" s="5" t="s">
        <v>118</v>
      </c>
      <c r="F189" s="5">
        <v>247</v>
      </c>
      <c r="G189" s="5" t="s">
        <v>9</v>
      </c>
    </row>
    <row r="190" spans="2:7" ht="13.5" customHeight="1" x14ac:dyDescent="0.25">
      <c r="B190" s="10" t="s">
        <v>170</v>
      </c>
      <c r="C190" s="4">
        <v>0.73251157407407408</v>
      </c>
      <c r="D190" s="5" t="str">
        <f t="shared" si="4"/>
        <v>Universidad Distrital</v>
      </c>
      <c r="E190" s="5" t="s">
        <v>119</v>
      </c>
      <c r="F190" s="5"/>
      <c r="G190" s="5"/>
    </row>
    <row r="191" spans="2:7" ht="13.5" customHeight="1" x14ac:dyDescent="0.25">
      <c r="B191" s="11"/>
      <c r="C191" s="12"/>
      <c r="D191" s="5" t="str">
        <f t="shared" si="4"/>
        <v>(Ak 7 - Cl 40b)</v>
      </c>
      <c r="E191" s="5" t="s">
        <v>120</v>
      </c>
      <c r="F191" s="5">
        <v>196</v>
      </c>
      <c r="G191" s="5" t="s">
        <v>9</v>
      </c>
    </row>
    <row r="192" spans="2:7" ht="13.5" customHeight="1" x14ac:dyDescent="0.25">
      <c r="B192" s="10" t="s">
        <v>170</v>
      </c>
      <c r="C192" s="4">
        <v>0.73478009259259258</v>
      </c>
      <c r="D192" s="5" t="str">
        <f t="shared" si="4"/>
        <v>Ecopetrol</v>
      </c>
      <c r="E192" s="5" t="s">
        <v>121</v>
      </c>
      <c r="F192" s="5"/>
      <c r="G192" s="5"/>
    </row>
    <row r="193" spans="2:7" ht="13.5" customHeight="1" x14ac:dyDescent="0.25">
      <c r="B193" s="11"/>
      <c r="C193" s="4"/>
      <c r="D193" s="5" t="str">
        <f t="shared" si="4"/>
        <v>(Ak 7 - Cl 37)</v>
      </c>
      <c r="E193" s="5" t="s">
        <v>122</v>
      </c>
      <c r="F193" s="5">
        <v>74</v>
      </c>
      <c r="G193" s="5" t="s">
        <v>9</v>
      </c>
    </row>
    <row r="194" spans="2:7" ht="13.5" customHeight="1" x14ac:dyDescent="0.25">
      <c r="B194" s="10" t="s">
        <v>170</v>
      </c>
      <c r="C194" s="4">
        <v>0.73563657407407412</v>
      </c>
      <c r="D194" s="5" t="str">
        <f t="shared" si="4"/>
        <v>Br. Samper</v>
      </c>
      <c r="E194" s="5" t="s">
        <v>123</v>
      </c>
      <c r="F194" s="5"/>
      <c r="G194" s="5"/>
    </row>
    <row r="195" spans="2:7" ht="13.5" customHeight="1" x14ac:dyDescent="0.25">
      <c r="B195" s="11"/>
      <c r="C195" s="12"/>
      <c r="D195" s="5" t="str">
        <f t="shared" si="4"/>
        <v>(Ak 7 - Cl 33)</v>
      </c>
      <c r="E195" s="5" t="s">
        <v>124</v>
      </c>
      <c r="F195" s="5">
        <v>100</v>
      </c>
      <c r="G195" s="5" t="s">
        <v>9</v>
      </c>
    </row>
    <row r="196" spans="2:7" ht="13.5" customHeight="1" x14ac:dyDescent="0.25">
      <c r="B196" s="10" t="s">
        <v>170</v>
      </c>
      <c r="C196" s="4">
        <v>0.73679398148148145</v>
      </c>
      <c r="D196" s="50"/>
      <c r="E196" s="50"/>
      <c r="F196" s="5"/>
      <c r="G196" s="5"/>
    </row>
    <row r="197" spans="2:7" ht="13.5" customHeight="1" x14ac:dyDescent="0.25">
      <c r="B197" s="1"/>
      <c r="C197" s="1"/>
      <c r="D197" s="51" t="s">
        <v>171</v>
      </c>
      <c r="E197" s="52"/>
      <c r="F197" s="2">
        <f>SUM(F167:F196)</f>
        <v>2457</v>
      </c>
      <c r="G197" s="2"/>
    </row>
    <row r="198" spans="2:7" ht="13.5" customHeight="1" x14ac:dyDescent="0.25">
      <c r="B198" s="1"/>
      <c r="C198" s="1"/>
      <c r="D198" s="46" t="s">
        <v>172</v>
      </c>
      <c r="E198" s="47"/>
      <c r="F198" s="6">
        <f>+F197/60</f>
        <v>40.950000000000003</v>
      </c>
      <c r="G198" s="2"/>
    </row>
    <row r="199" spans="2:7" ht="13.5" customHeight="1" x14ac:dyDescent="0.25">
      <c r="B199" s="1"/>
      <c r="C199" s="1"/>
      <c r="D199" s="46" t="s">
        <v>174</v>
      </c>
      <c r="E199" s="46"/>
      <c r="F199" s="6">
        <f>+AVERAGE(F167:F196)/60</f>
        <v>2.73</v>
      </c>
      <c r="G199" s="1"/>
    </row>
    <row r="200" spans="2:7" ht="6.5" customHeight="1" x14ac:dyDescent="0.25">
      <c r="B200" s="15"/>
      <c r="C200" s="15"/>
      <c r="D200" s="16"/>
      <c r="E200" s="16"/>
      <c r="F200" s="17"/>
      <c r="G200" s="15"/>
    </row>
    <row r="201" spans="2:7" ht="19.899999999999999" customHeight="1" x14ac:dyDescent="0.25">
      <c r="B201" s="3"/>
      <c r="C201" s="4"/>
      <c r="D201" s="3"/>
      <c r="E201" s="3"/>
      <c r="F201" s="5"/>
      <c r="G201" s="5"/>
    </row>
  </sheetData>
  <mergeCells count="65">
    <mergeCell ref="D36:E36"/>
    <mergeCell ref="D7:E7"/>
    <mergeCell ref="D37:E37"/>
    <mergeCell ref="D196:E196"/>
    <mergeCell ref="D167:E167"/>
    <mergeCell ref="D156:E156"/>
    <mergeCell ref="D127:E127"/>
    <mergeCell ref="D116:E116"/>
    <mergeCell ref="D87:E87"/>
    <mergeCell ref="D76:E76"/>
    <mergeCell ref="D47:E47"/>
    <mergeCell ref="D38:E38"/>
    <mergeCell ref="D39:E39"/>
    <mergeCell ref="B42:G43"/>
    <mergeCell ref="C44:D44"/>
    <mergeCell ref="F44:G44"/>
    <mergeCell ref="B2:G3"/>
    <mergeCell ref="C4:D4"/>
    <mergeCell ref="F4:G4"/>
    <mergeCell ref="B5:B6"/>
    <mergeCell ref="C5:C6"/>
    <mergeCell ref="D5:D6"/>
    <mergeCell ref="E5:E6"/>
    <mergeCell ref="F5:G6"/>
    <mergeCell ref="B45:B46"/>
    <mergeCell ref="C45:C46"/>
    <mergeCell ref="D45:D46"/>
    <mergeCell ref="E45:E46"/>
    <mergeCell ref="F45:G46"/>
    <mergeCell ref="B85:B86"/>
    <mergeCell ref="C85:C86"/>
    <mergeCell ref="D85:D86"/>
    <mergeCell ref="E85:E86"/>
    <mergeCell ref="F85:G86"/>
    <mergeCell ref="D77:E77"/>
    <mergeCell ref="D78:E78"/>
    <mergeCell ref="D79:E79"/>
    <mergeCell ref="B82:G83"/>
    <mergeCell ref="C84:D84"/>
    <mergeCell ref="F84:G84"/>
    <mergeCell ref="B125:B126"/>
    <mergeCell ref="C125:C126"/>
    <mergeCell ref="D125:D126"/>
    <mergeCell ref="E125:E126"/>
    <mergeCell ref="F125:G126"/>
    <mergeCell ref="D117:E117"/>
    <mergeCell ref="D118:E118"/>
    <mergeCell ref="D119:E119"/>
    <mergeCell ref="B122:G123"/>
    <mergeCell ref="C124:D124"/>
    <mergeCell ref="F124:G124"/>
    <mergeCell ref="D197:E197"/>
    <mergeCell ref="D198:E198"/>
    <mergeCell ref="D199:E199"/>
    <mergeCell ref="D157:E157"/>
    <mergeCell ref="D158:E158"/>
    <mergeCell ref="D159:E159"/>
    <mergeCell ref="B162:G163"/>
    <mergeCell ref="C164:D164"/>
    <mergeCell ref="F164:G164"/>
    <mergeCell ref="B165:B166"/>
    <mergeCell ref="C165:C166"/>
    <mergeCell ref="D165:D166"/>
    <mergeCell ref="E165:E166"/>
    <mergeCell ref="F165:G166"/>
  </mergeCells>
  <pageMargins left="0.7" right="0.7" top="0.75" bottom="0.75" header="0.3" footer="0.3"/>
  <pageSetup scale="32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C5195-A69A-4FA4-9D3F-02D2AF384B24}">
  <dimension ref="B2:G201"/>
  <sheetViews>
    <sheetView showGridLines="0" view="pageBreakPreview" topLeftCell="A188" zoomScaleNormal="100" zoomScaleSheetLayoutView="100" workbookViewId="0"/>
  </sheetViews>
  <sheetFormatPr baseColWidth="10" defaultRowHeight="9.5" x14ac:dyDescent="0.25"/>
  <cols>
    <col min="1" max="1" width="4.90625" style="21" customWidth="1"/>
    <col min="2" max="2" width="14.54296875" style="21" customWidth="1"/>
    <col min="3" max="3" width="8.453125" style="21" customWidth="1"/>
    <col min="4" max="4" width="20.7265625" style="21" customWidth="1"/>
    <col min="5" max="5" width="19.6328125" style="21" customWidth="1"/>
    <col min="6" max="6" width="4.7265625" style="21" customWidth="1"/>
    <col min="7" max="7" width="9.90625" style="21" customWidth="1"/>
    <col min="8" max="16384" width="10.90625" style="21"/>
  </cols>
  <sheetData>
    <row r="2" spans="2:7" x14ac:dyDescent="0.25">
      <c r="B2" s="42" t="s">
        <v>175</v>
      </c>
      <c r="C2" s="42"/>
      <c r="D2" s="42"/>
      <c r="E2" s="42"/>
      <c r="F2" s="42"/>
      <c r="G2" s="42"/>
    </row>
    <row r="3" spans="2:7" ht="10" thickBot="1" x14ac:dyDescent="0.3">
      <c r="B3" s="43"/>
      <c r="C3" s="43"/>
      <c r="D3" s="43"/>
      <c r="E3" s="43"/>
      <c r="F3" s="43"/>
      <c r="G3" s="43"/>
    </row>
    <row r="4" spans="2:7" ht="10.5" thickTop="1" thickBot="1" x14ac:dyDescent="0.3">
      <c r="B4" s="9" t="s">
        <v>0</v>
      </c>
      <c r="C4" s="48" t="s">
        <v>125</v>
      </c>
      <c r="D4" s="48"/>
      <c r="E4" s="9" t="s">
        <v>2</v>
      </c>
      <c r="F4" s="49">
        <v>45409</v>
      </c>
      <c r="G4" s="48"/>
    </row>
    <row r="5" spans="2:7" ht="10" thickTop="1" x14ac:dyDescent="0.25">
      <c r="B5" s="58" t="s">
        <v>3</v>
      </c>
      <c r="C5" s="56" t="s">
        <v>4</v>
      </c>
      <c r="D5" s="56" t="s">
        <v>5</v>
      </c>
      <c r="E5" s="56" t="s">
        <v>6</v>
      </c>
      <c r="F5" s="42" t="s">
        <v>7</v>
      </c>
      <c r="G5" s="42"/>
    </row>
    <row r="6" spans="2:7" ht="10" thickBot="1" x14ac:dyDescent="0.3">
      <c r="B6" s="55"/>
      <c r="C6" s="57"/>
      <c r="D6" s="57"/>
      <c r="E6" s="57"/>
      <c r="F6" s="43"/>
      <c r="G6" s="43"/>
    </row>
    <row r="7" spans="2:7" ht="13" customHeight="1" thickTop="1" x14ac:dyDescent="0.25">
      <c r="B7" s="10" t="s">
        <v>166</v>
      </c>
      <c r="C7" s="4">
        <v>0.45833333333333331</v>
      </c>
      <c r="D7" s="50" t="s">
        <v>8</v>
      </c>
      <c r="E7" s="50"/>
      <c r="F7" s="5">
        <v>85</v>
      </c>
      <c r="G7" s="5" t="s">
        <v>9</v>
      </c>
    </row>
    <row r="8" spans="2:7" ht="13" customHeight="1" x14ac:dyDescent="0.25">
      <c r="B8" s="10" t="s">
        <v>166</v>
      </c>
      <c r="C8" s="4">
        <v>0.45931712962962962</v>
      </c>
      <c r="D8" s="5" t="s">
        <v>126</v>
      </c>
      <c r="E8" s="5" t="s">
        <v>128</v>
      </c>
      <c r="F8" s="5"/>
      <c r="G8" s="5"/>
    </row>
    <row r="9" spans="2:7" ht="13" customHeight="1" x14ac:dyDescent="0.25">
      <c r="B9" s="10"/>
      <c r="C9" s="12"/>
      <c r="D9" s="5" t="s">
        <v>127</v>
      </c>
      <c r="E9" s="5" t="s">
        <v>129</v>
      </c>
      <c r="F9" s="5">
        <v>102</v>
      </c>
      <c r="G9" s="5" t="s">
        <v>9</v>
      </c>
    </row>
    <row r="10" spans="2:7" ht="13" customHeight="1" x14ac:dyDescent="0.25">
      <c r="B10" s="10" t="s">
        <v>166</v>
      </c>
      <c r="C10" s="4">
        <v>0.46049768518518519</v>
      </c>
      <c r="D10" s="5" t="str">
        <f t="shared" ref="D10:D35" si="0">+E8</f>
        <v xml:space="preserve">Br. La Merced </v>
      </c>
      <c r="E10" s="5" t="s">
        <v>130</v>
      </c>
      <c r="F10" s="5"/>
      <c r="G10" s="5"/>
    </row>
    <row r="11" spans="2:7" ht="13" customHeight="1" x14ac:dyDescent="0.25">
      <c r="B11" s="10"/>
      <c r="C11" s="12"/>
      <c r="D11" s="5" t="str">
        <f t="shared" si="0"/>
        <v>(Ak 7 - Cl 35)</v>
      </c>
      <c r="E11" s="5" t="s">
        <v>131</v>
      </c>
      <c r="F11" s="5">
        <v>65</v>
      </c>
      <c r="G11" s="5" t="s">
        <v>9</v>
      </c>
    </row>
    <row r="12" spans="2:7" ht="13" customHeight="1" x14ac:dyDescent="0.25">
      <c r="B12" s="10" t="s">
        <v>166</v>
      </c>
      <c r="C12" s="4">
        <v>0.46124999999999999</v>
      </c>
      <c r="D12" s="5" t="str">
        <f t="shared" si="0"/>
        <v>Parque Nacional</v>
      </c>
      <c r="E12" s="5" t="s">
        <v>132</v>
      </c>
      <c r="F12" s="5"/>
      <c r="G12" s="5"/>
    </row>
    <row r="13" spans="2:7" ht="13" customHeight="1" x14ac:dyDescent="0.25">
      <c r="B13" s="10"/>
      <c r="C13" s="12"/>
      <c r="D13" s="5" t="str">
        <f t="shared" si="0"/>
        <v>(Ak 7 - Cl 36)</v>
      </c>
      <c r="E13" s="5" t="s">
        <v>133</v>
      </c>
      <c r="F13" s="5">
        <v>136</v>
      </c>
      <c r="G13" s="5" t="s">
        <v>9</v>
      </c>
    </row>
    <row r="14" spans="2:7" ht="13" customHeight="1" x14ac:dyDescent="0.25">
      <c r="B14" s="10" t="s">
        <v>166</v>
      </c>
      <c r="C14" s="4">
        <v>0.46282407407407405</v>
      </c>
      <c r="D14" s="5" t="str">
        <f t="shared" si="0"/>
        <v xml:space="preserve">Universidad Javeriana </v>
      </c>
      <c r="E14" s="5" t="s">
        <v>134</v>
      </c>
      <c r="F14" s="5"/>
      <c r="G14" s="5"/>
    </row>
    <row r="15" spans="2:7" ht="13" customHeight="1" x14ac:dyDescent="0.25">
      <c r="B15" s="10"/>
      <c r="C15" s="12"/>
      <c r="D15" s="5" t="str">
        <f t="shared" si="0"/>
        <v>(Ak 7 - Cl 40)</v>
      </c>
      <c r="E15" s="5" t="s">
        <v>135</v>
      </c>
      <c r="F15" s="5">
        <v>122</v>
      </c>
      <c r="G15" s="5" t="s">
        <v>9</v>
      </c>
    </row>
    <row r="16" spans="2:7" ht="13" customHeight="1" x14ac:dyDescent="0.25">
      <c r="B16" s="10" t="s">
        <v>166</v>
      </c>
      <c r="C16" s="4">
        <v>0.46423611111111113</v>
      </c>
      <c r="D16" s="5" t="str">
        <f t="shared" si="0"/>
        <v>Universidad Javeriana</v>
      </c>
      <c r="E16" s="5" t="s">
        <v>136</v>
      </c>
      <c r="F16" s="5"/>
      <c r="G16" s="5"/>
    </row>
    <row r="17" spans="2:7" ht="13" customHeight="1" x14ac:dyDescent="0.25">
      <c r="B17" s="10"/>
      <c r="C17" s="12"/>
      <c r="D17" s="5" t="str">
        <f t="shared" si="0"/>
        <v>(Ak 7 - Cl 43)</v>
      </c>
      <c r="E17" s="5" t="s">
        <v>116</v>
      </c>
      <c r="F17" s="5">
        <v>156</v>
      </c>
      <c r="G17" s="5" t="s">
        <v>9</v>
      </c>
    </row>
    <row r="18" spans="2:7" ht="13" customHeight="1" x14ac:dyDescent="0.25">
      <c r="B18" s="10" t="s">
        <v>166</v>
      </c>
      <c r="C18" s="4">
        <v>0.46604166666666669</v>
      </c>
      <c r="D18" s="5" t="str">
        <f t="shared" si="0"/>
        <v>Br. Pardo Rubio</v>
      </c>
      <c r="E18" s="5" t="s">
        <v>136</v>
      </c>
      <c r="F18" s="5"/>
      <c r="G18" s="5"/>
    </row>
    <row r="19" spans="2:7" ht="13" customHeight="1" x14ac:dyDescent="0.25">
      <c r="B19" s="10"/>
      <c r="C19" s="12"/>
      <c r="D19" s="5" t="str">
        <f t="shared" si="0"/>
        <v>(Ak 7 - Cl 46)</v>
      </c>
      <c r="E19" s="5" t="s">
        <v>137</v>
      </c>
      <c r="F19" s="5">
        <v>114</v>
      </c>
      <c r="G19" s="5" t="s">
        <v>9</v>
      </c>
    </row>
    <row r="20" spans="2:7" ht="13" customHeight="1" x14ac:dyDescent="0.25">
      <c r="B20" s="10" t="s">
        <v>166</v>
      </c>
      <c r="C20" s="4">
        <v>0.46736111111111112</v>
      </c>
      <c r="D20" s="5" t="str">
        <f t="shared" si="0"/>
        <v>Br. Pardo Rubio</v>
      </c>
      <c r="E20" s="5" t="s">
        <v>138</v>
      </c>
      <c r="F20" s="5"/>
      <c r="G20" s="5"/>
    </row>
    <row r="21" spans="2:7" ht="13" customHeight="1" x14ac:dyDescent="0.25">
      <c r="B21" s="10"/>
      <c r="C21" s="12"/>
      <c r="D21" s="5" t="str">
        <f t="shared" si="0"/>
        <v>(Ak 7 - Cl 48a)</v>
      </c>
      <c r="E21" s="5" t="s">
        <v>139</v>
      </c>
      <c r="F21" s="5">
        <v>187</v>
      </c>
      <c r="G21" s="5" t="s">
        <v>9</v>
      </c>
    </row>
    <row r="22" spans="2:7" ht="13" customHeight="1" x14ac:dyDescent="0.25">
      <c r="B22" s="10" t="s">
        <v>166</v>
      </c>
      <c r="C22" s="4">
        <v>0.46952546296296294</v>
      </c>
      <c r="D22" s="5" t="str">
        <f t="shared" si="0"/>
        <v>Dirección De Sanidad</v>
      </c>
      <c r="E22" s="5" t="s">
        <v>140</v>
      </c>
      <c r="F22" s="5"/>
      <c r="G22" s="5"/>
    </row>
    <row r="23" spans="2:7" ht="13" customHeight="1" x14ac:dyDescent="0.25">
      <c r="B23" s="10"/>
      <c r="C23" s="12"/>
      <c r="D23" s="5" t="str">
        <f t="shared" si="0"/>
        <v>(Ak 7 - Cl 52)</v>
      </c>
      <c r="E23" s="5" t="s">
        <v>141</v>
      </c>
      <c r="F23" s="5">
        <v>201</v>
      </c>
      <c r="G23" s="5" t="s">
        <v>9</v>
      </c>
    </row>
    <row r="24" spans="2:7" ht="13" customHeight="1" x14ac:dyDescent="0.25">
      <c r="B24" s="10" t="s">
        <v>166</v>
      </c>
      <c r="C24" s="4">
        <v>0.47185185185185186</v>
      </c>
      <c r="D24" s="5" t="str">
        <f t="shared" si="0"/>
        <v>Br. Bosque Calderón</v>
      </c>
      <c r="E24" s="5" t="s">
        <v>69</v>
      </c>
      <c r="F24" s="5"/>
      <c r="G24" s="5"/>
    </row>
    <row r="25" spans="2:7" ht="13" customHeight="1" x14ac:dyDescent="0.25">
      <c r="B25" s="10"/>
      <c r="C25" s="12"/>
      <c r="D25" s="5" t="str">
        <f t="shared" si="0"/>
        <v>(Ak 7 - Cl 56)</v>
      </c>
      <c r="E25" s="5" t="s">
        <v>142</v>
      </c>
      <c r="F25" s="5">
        <v>116</v>
      </c>
      <c r="G25" s="5" t="s">
        <v>9</v>
      </c>
    </row>
    <row r="26" spans="2:7" ht="13" customHeight="1" x14ac:dyDescent="0.25">
      <c r="B26" s="10" t="s">
        <v>166</v>
      </c>
      <c r="C26" s="4">
        <v>0.47319444444444442</v>
      </c>
      <c r="D26" s="5" t="str">
        <f t="shared" si="0"/>
        <v>Universidad De La Salle</v>
      </c>
      <c r="E26" s="5" t="s">
        <v>143</v>
      </c>
      <c r="F26" s="5"/>
      <c r="G26" s="5"/>
    </row>
    <row r="27" spans="2:7" ht="13" customHeight="1" x14ac:dyDescent="0.25">
      <c r="B27" s="10"/>
      <c r="C27" s="12"/>
      <c r="D27" s="5" t="str">
        <f t="shared" si="0"/>
        <v>(Ak 7 - Cl 58)</v>
      </c>
      <c r="E27" s="5" t="s">
        <v>144</v>
      </c>
      <c r="F27" s="5">
        <v>183</v>
      </c>
      <c r="G27" s="5" t="s">
        <v>9</v>
      </c>
    </row>
    <row r="28" spans="2:7" ht="13" customHeight="1" x14ac:dyDescent="0.25">
      <c r="B28" s="10" t="s">
        <v>166</v>
      </c>
      <c r="C28" s="4">
        <v>0.47531250000000003</v>
      </c>
      <c r="D28" s="5" t="str">
        <f t="shared" si="0"/>
        <v>Br. La Salle</v>
      </c>
      <c r="E28" s="5" t="s">
        <v>145</v>
      </c>
      <c r="F28" s="5"/>
      <c r="G28" s="5"/>
    </row>
    <row r="29" spans="2:7" ht="13" customHeight="1" x14ac:dyDescent="0.25">
      <c r="B29" s="10"/>
      <c r="C29" s="12"/>
      <c r="D29" s="5" t="str">
        <f t="shared" si="0"/>
        <v>(Ak 7 - Cl 60a)</v>
      </c>
      <c r="E29" s="5" t="s">
        <v>146</v>
      </c>
      <c r="F29" s="5">
        <v>225</v>
      </c>
      <c r="G29" s="5" t="s">
        <v>9</v>
      </c>
    </row>
    <row r="30" spans="2:7" ht="13" customHeight="1" x14ac:dyDescent="0.25">
      <c r="B30" s="10" t="s">
        <v>166</v>
      </c>
      <c r="C30" s="4">
        <v>0.47791666666666666</v>
      </c>
      <c r="D30" s="5" t="str">
        <f t="shared" si="0"/>
        <v>Avenida Carrera 7</v>
      </c>
      <c r="E30" s="5" t="s">
        <v>147</v>
      </c>
      <c r="F30" s="5"/>
      <c r="G30" s="5"/>
    </row>
    <row r="31" spans="2:7" ht="13" customHeight="1" x14ac:dyDescent="0.25">
      <c r="B31" s="11"/>
      <c r="C31" s="12"/>
      <c r="D31" s="5" t="str">
        <f t="shared" si="0"/>
        <v>(Ak 7 - Cl 64)</v>
      </c>
      <c r="E31" s="5" t="s">
        <v>148</v>
      </c>
      <c r="F31" s="5">
        <v>218</v>
      </c>
      <c r="G31" s="5" t="s">
        <v>9</v>
      </c>
    </row>
    <row r="32" spans="2:7" ht="13" customHeight="1" x14ac:dyDescent="0.25">
      <c r="B32" s="10" t="s">
        <v>166</v>
      </c>
      <c r="C32" s="4">
        <v>0.48043981481481479</v>
      </c>
      <c r="D32" s="5" t="str">
        <f t="shared" si="0"/>
        <v>Clínica La Inmaculada</v>
      </c>
      <c r="E32" s="5" t="s">
        <v>149</v>
      </c>
      <c r="F32" s="5"/>
      <c r="G32" s="5"/>
    </row>
    <row r="33" spans="2:7" ht="13" customHeight="1" x14ac:dyDescent="0.25">
      <c r="B33" s="11"/>
      <c r="C33" s="12"/>
      <c r="D33" s="5" t="str">
        <f t="shared" si="0"/>
        <v>(Ak 7 - Cl 68)</v>
      </c>
      <c r="E33" s="5" t="s">
        <v>150</v>
      </c>
      <c r="F33" s="5">
        <v>96</v>
      </c>
      <c r="G33" s="5" t="s">
        <v>9</v>
      </c>
    </row>
    <row r="34" spans="2:7" ht="13" customHeight="1" x14ac:dyDescent="0.25">
      <c r="B34" s="10" t="s">
        <v>166</v>
      </c>
      <c r="C34" s="4">
        <v>0.48155092592592591</v>
      </c>
      <c r="D34" s="5" t="str">
        <f t="shared" si="0"/>
        <v>Br. Emaus</v>
      </c>
      <c r="E34" s="5" t="s">
        <v>151</v>
      </c>
      <c r="F34" s="5"/>
      <c r="G34" s="5"/>
    </row>
    <row r="35" spans="2:7" ht="13" customHeight="1" x14ac:dyDescent="0.25">
      <c r="B35" s="11"/>
      <c r="C35" s="12"/>
      <c r="D35" s="5" t="str">
        <f t="shared" si="0"/>
        <v>(Ak 7 - Cl 70)</v>
      </c>
      <c r="E35" s="5" t="s">
        <v>152</v>
      </c>
      <c r="F35" s="5">
        <v>118</v>
      </c>
      <c r="G35" s="5" t="s">
        <v>9</v>
      </c>
    </row>
    <row r="36" spans="2:7" ht="13" customHeight="1" x14ac:dyDescent="0.25">
      <c r="B36" s="10" t="s">
        <v>166</v>
      </c>
      <c r="C36" s="4">
        <v>0.48291666666666666</v>
      </c>
      <c r="D36" s="50"/>
      <c r="E36" s="50"/>
      <c r="F36" s="5"/>
      <c r="G36" s="5"/>
    </row>
    <row r="37" spans="2:7" ht="13" customHeight="1" x14ac:dyDescent="0.25">
      <c r="B37" s="1"/>
      <c r="C37" s="1"/>
      <c r="D37" s="51" t="s">
        <v>171</v>
      </c>
      <c r="E37" s="52"/>
      <c r="F37" s="2">
        <f>SUM(F7:F36)</f>
        <v>2124</v>
      </c>
      <c r="G37" s="2"/>
    </row>
    <row r="38" spans="2:7" ht="13" customHeight="1" x14ac:dyDescent="0.25">
      <c r="B38" s="1"/>
      <c r="C38" s="1"/>
      <c r="D38" s="46" t="s">
        <v>172</v>
      </c>
      <c r="E38" s="47"/>
      <c r="F38" s="6">
        <f>+F37/60</f>
        <v>35.4</v>
      </c>
      <c r="G38" s="2"/>
    </row>
    <row r="39" spans="2:7" ht="13" customHeight="1" x14ac:dyDescent="0.25">
      <c r="B39" s="1"/>
      <c r="C39" s="1"/>
      <c r="D39" s="46" t="s">
        <v>174</v>
      </c>
      <c r="E39" s="46"/>
      <c r="F39" s="6">
        <f>+AVERAGE(F7:F36)/60</f>
        <v>2.36</v>
      </c>
      <c r="G39" s="1"/>
    </row>
    <row r="40" spans="2:7" ht="6" customHeight="1" x14ac:dyDescent="0.25">
      <c r="B40" s="15"/>
      <c r="C40" s="15"/>
      <c r="D40" s="16"/>
      <c r="E40" s="16"/>
      <c r="F40" s="17"/>
      <c r="G40" s="15"/>
    </row>
    <row r="41" spans="2:7" ht="19.899999999999999" customHeight="1" x14ac:dyDescent="0.25">
      <c r="B41" s="1"/>
      <c r="C41" s="1"/>
      <c r="D41" s="13"/>
      <c r="E41" s="13"/>
      <c r="F41" s="6"/>
      <c r="G41" s="1"/>
    </row>
    <row r="42" spans="2:7" ht="12.5" customHeight="1" x14ac:dyDescent="0.25">
      <c r="B42" s="42" t="s">
        <v>175</v>
      </c>
      <c r="C42" s="42"/>
      <c r="D42" s="42"/>
      <c r="E42" s="42"/>
      <c r="F42" s="42"/>
      <c r="G42" s="42"/>
    </row>
    <row r="43" spans="2:7" ht="12.5" customHeight="1" thickBot="1" x14ac:dyDescent="0.3">
      <c r="B43" s="43"/>
      <c r="C43" s="43"/>
      <c r="D43" s="43"/>
      <c r="E43" s="43"/>
      <c r="F43" s="43"/>
      <c r="G43" s="43"/>
    </row>
    <row r="44" spans="2:7" ht="10.5" thickTop="1" thickBot="1" x14ac:dyDescent="0.3">
      <c r="B44" s="9" t="s">
        <v>0</v>
      </c>
      <c r="C44" s="48" t="s">
        <v>125</v>
      </c>
      <c r="D44" s="48"/>
      <c r="E44" s="9" t="s">
        <v>2</v>
      </c>
      <c r="F44" s="49">
        <v>45415</v>
      </c>
      <c r="G44" s="48"/>
    </row>
    <row r="45" spans="2:7" ht="10" thickTop="1" x14ac:dyDescent="0.25">
      <c r="B45" s="58" t="s">
        <v>3</v>
      </c>
      <c r="C45" s="56" t="s">
        <v>4</v>
      </c>
      <c r="D45" s="56" t="s">
        <v>5</v>
      </c>
      <c r="E45" s="56" t="s">
        <v>6</v>
      </c>
      <c r="F45" s="42" t="s">
        <v>7</v>
      </c>
      <c r="G45" s="42"/>
    </row>
    <row r="46" spans="2:7" ht="10" thickBot="1" x14ac:dyDescent="0.3">
      <c r="B46" s="55"/>
      <c r="C46" s="57"/>
      <c r="D46" s="57"/>
      <c r="E46" s="57"/>
      <c r="F46" s="43"/>
      <c r="G46" s="43"/>
    </row>
    <row r="47" spans="2:7" ht="14" customHeight="1" thickTop="1" x14ac:dyDescent="0.25">
      <c r="B47" s="10" t="s">
        <v>167</v>
      </c>
      <c r="C47" s="4">
        <v>0.75</v>
      </c>
      <c r="D47" s="50" t="s">
        <v>8</v>
      </c>
      <c r="E47" s="50"/>
      <c r="F47" s="5">
        <v>225</v>
      </c>
      <c r="G47" s="5" t="s">
        <v>9</v>
      </c>
    </row>
    <row r="48" spans="2:7" ht="14" customHeight="1" x14ac:dyDescent="0.25">
      <c r="B48" s="10" t="s">
        <v>167</v>
      </c>
      <c r="C48" s="4">
        <v>0.75260416666666663</v>
      </c>
      <c r="D48" s="5" t="s">
        <v>126</v>
      </c>
      <c r="E48" s="5" t="s">
        <v>128</v>
      </c>
      <c r="F48" s="5"/>
      <c r="G48" s="5"/>
    </row>
    <row r="49" spans="2:7" ht="14" customHeight="1" x14ac:dyDescent="0.25">
      <c r="B49" s="10"/>
      <c r="C49" s="12"/>
      <c r="D49" s="5" t="s">
        <v>127</v>
      </c>
      <c r="E49" s="5" t="s">
        <v>129</v>
      </c>
      <c r="F49" s="5">
        <v>112</v>
      </c>
      <c r="G49" s="5" t="s">
        <v>9</v>
      </c>
    </row>
    <row r="50" spans="2:7" ht="14" customHeight="1" x14ac:dyDescent="0.25">
      <c r="B50" s="10" t="s">
        <v>167</v>
      </c>
      <c r="C50" s="4">
        <v>0.75390046296296298</v>
      </c>
      <c r="D50" s="5" t="str">
        <f t="shared" ref="D50:D75" si="1">+E48</f>
        <v xml:space="preserve">Br. La Merced </v>
      </c>
      <c r="E50" s="5" t="s">
        <v>130</v>
      </c>
      <c r="F50" s="5"/>
      <c r="G50" s="5"/>
    </row>
    <row r="51" spans="2:7" ht="14" customHeight="1" x14ac:dyDescent="0.25">
      <c r="B51" s="10"/>
      <c r="C51" s="12"/>
      <c r="D51" s="5" t="str">
        <f t="shared" si="1"/>
        <v>(Ak 7 - Cl 35)</v>
      </c>
      <c r="E51" s="5" t="s">
        <v>131</v>
      </c>
      <c r="F51" s="5">
        <v>60</v>
      </c>
      <c r="G51" s="5" t="s">
        <v>9</v>
      </c>
    </row>
    <row r="52" spans="2:7" ht="14" customHeight="1" x14ac:dyDescent="0.25">
      <c r="B52" s="10" t="s">
        <v>167</v>
      </c>
      <c r="C52" s="4">
        <v>0.75459490740740742</v>
      </c>
      <c r="D52" s="5" t="str">
        <f t="shared" si="1"/>
        <v>Parque Nacional</v>
      </c>
      <c r="E52" s="5" t="s">
        <v>132</v>
      </c>
      <c r="F52" s="5"/>
      <c r="G52" s="5"/>
    </row>
    <row r="53" spans="2:7" ht="14" customHeight="1" x14ac:dyDescent="0.25">
      <c r="B53" s="10"/>
      <c r="C53" s="12"/>
      <c r="D53" s="5" t="str">
        <f t="shared" si="1"/>
        <v>(Ak 7 - Cl 36)</v>
      </c>
      <c r="E53" s="5" t="s">
        <v>133</v>
      </c>
      <c r="F53" s="5">
        <v>124</v>
      </c>
      <c r="G53" s="5" t="s">
        <v>9</v>
      </c>
    </row>
    <row r="54" spans="2:7" ht="14" customHeight="1" x14ac:dyDescent="0.25">
      <c r="B54" s="10" t="s">
        <v>167</v>
      </c>
      <c r="C54" s="4">
        <v>0.75603009259259257</v>
      </c>
      <c r="D54" s="5" t="str">
        <f t="shared" si="1"/>
        <v xml:space="preserve">Universidad Javeriana </v>
      </c>
      <c r="E54" s="5" t="s">
        <v>134</v>
      </c>
      <c r="F54" s="5"/>
      <c r="G54" s="5"/>
    </row>
    <row r="55" spans="2:7" ht="14" customHeight="1" x14ac:dyDescent="0.25">
      <c r="B55" s="10"/>
      <c r="C55" s="12"/>
      <c r="D55" s="5" t="str">
        <f t="shared" si="1"/>
        <v>(Ak 7 - Cl 40)</v>
      </c>
      <c r="E55" s="5" t="s">
        <v>135</v>
      </c>
      <c r="F55" s="5">
        <v>118</v>
      </c>
      <c r="G55" s="5" t="s">
        <v>9</v>
      </c>
    </row>
    <row r="56" spans="2:7" ht="14" customHeight="1" x14ac:dyDescent="0.25">
      <c r="B56" s="10" t="s">
        <v>167</v>
      </c>
      <c r="C56" s="4">
        <v>0.75739583333333338</v>
      </c>
      <c r="D56" s="5" t="str">
        <f t="shared" si="1"/>
        <v>Universidad Javeriana</v>
      </c>
      <c r="E56" s="5" t="s">
        <v>136</v>
      </c>
      <c r="F56" s="5"/>
      <c r="G56" s="5"/>
    </row>
    <row r="57" spans="2:7" ht="14" customHeight="1" x14ac:dyDescent="0.25">
      <c r="B57" s="10"/>
      <c r="C57" s="12"/>
      <c r="D57" s="5" t="str">
        <f t="shared" si="1"/>
        <v>(Ak 7 - Cl 43)</v>
      </c>
      <c r="E57" s="5" t="s">
        <v>116</v>
      </c>
      <c r="F57" s="5">
        <v>163</v>
      </c>
      <c r="G57" s="5" t="s">
        <v>9</v>
      </c>
    </row>
    <row r="58" spans="2:7" ht="14" customHeight="1" x14ac:dyDescent="0.25">
      <c r="B58" s="10" t="s">
        <v>167</v>
      </c>
      <c r="C58" s="4">
        <v>0.75928240740740738</v>
      </c>
      <c r="D58" s="5" t="str">
        <f t="shared" si="1"/>
        <v>Br. Pardo Rubio</v>
      </c>
      <c r="E58" s="5" t="s">
        <v>136</v>
      </c>
      <c r="F58" s="5"/>
      <c r="G58" s="5"/>
    </row>
    <row r="59" spans="2:7" ht="14" customHeight="1" x14ac:dyDescent="0.25">
      <c r="B59" s="10"/>
      <c r="C59" s="12"/>
      <c r="D59" s="5" t="str">
        <f t="shared" si="1"/>
        <v>(Ak 7 - Cl 46)</v>
      </c>
      <c r="E59" s="5" t="s">
        <v>137</v>
      </c>
      <c r="F59" s="5">
        <v>121</v>
      </c>
      <c r="G59" s="5" t="s">
        <v>9</v>
      </c>
    </row>
    <row r="60" spans="2:7" ht="14" customHeight="1" x14ac:dyDescent="0.25">
      <c r="B60" s="10" t="s">
        <v>167</v>
      </c>
      <c r="C60" s="4">
        <v>0.76068287037037041</v>
      </c>
      <c r="D60" s="5" t="str">
        <f t="shared" si="1"/>
        <v>Br. Pardo Rubio</v>
      </c>
      <c r="E60" s="5" t="s">
        <v>138</v>
      </c>
      <c r="F60" s="5"/>
      <c r="G60" s="5"/>
    </row>
    <row r="61" spans="2:7" ht="14" customHeight="1" x14ac:dyDescent="0.25">
      <c r="B61" s="10"/>
      <c r="C61" s="12"/>
      <c r="D61" s="5" t="str">
        <f t="shared" si="1"/>
        <v>(Ak 7 - Cl 48a)</v>
      </c>
      <c r="E61" s="5" t="s">
        <v>139</v>
      </c>
      <c r="F61" s="5">
        <v>192</v>
      </c>
      <c r="G61" s="5" t="s">
        <v>9</v>
      </c>
    </row>
    <row r="62" spans="2:7" ht="14" customHeight="1" x14ac:dyDescent="0.25">
      <c r="B62" s="10" t="s">
        <v>167</v>
      </c>
      <c r="C62" s="4">
        <v>0.76290509259259254</v>
      </c>
      <c r="D62" s="5" t="str">
        <f t="shared" si="1"/>
        <v>Dirección De Sanidad</v>
      </c>
      <c r="E62" s="5" t="s">
        <v>140</v>
      </c>
      <c r="F62" s="5"/>
      <c r="G62" s="5"/>
    </row>
    <row r="63" spans="2:7" ht="14" customHeight="1" x14ac:dyDescent="0.25">
      <c r="B63" s="10"/>
      <c r="C63" s="12"/>
      <c r="D63" s="5" t="str">
        <f t="shared" si="1"/>
        <v>(Ak 7 - Cl 52)</v>
      </c>
      <c r="E63" s="5" t="s">
        <v>141</v>
      </c>
      <c r="F63" s="5">
        <v>196</v>
      </c>
      <c r="G63" s="5" t="s">
        <v>9</v>
      </c>
    </row>
    <row r="64" spans="2:7" ht="14" customHeight="1" x14ac:dyDescent="0.25">
      <c r="B64" s="10" t="s">
        <v>167</v>
      </c>
      <c r="C64" s="4">
        <v>0.76517361111111115</v>
      </c>
      <c r="D64" s="5" t="str">
        <f t="shared" si="1"/>
        <v>Br. Bosque Calderón</v>
      </c>
      <c r="E64" s="5" t="s">
        <v>69</v>
      </c>
      <c r="F64" s="5"/>
      <c r="G64" s="5"/>
    </row>
    <row r="65" spans="2:7" ht="14" customHeight="1" x14ac:dyDescent="0.25">
      <c r="B65" s="10"/>
      <c r="C65" s="12"/>
      <c r="D65" s="5" t="str">
        <f t="shared" si="1"/>
        <v>(Ak 7 - Cl 56)</v>
      </c>
      <c r="E65" s="5" t="s">
        <v>142</v>
      </c>
      <c r="F65" s="5">
        <v>114</v>
      </c>
      <c r="G65" s="5" t="s">
        <v>9</v>
      </c>
    </row>
    <row r="66" spans="2:7" ht="14" customHeight="1" x14ac:dyDescent="0.25">
      <c r="B66" s="10" t="s">
        <v>167</v>
      </c>
      <c r="C66" s="4">
        <v>0.76649305555555558</v>
      </c>
      <c r="D66" s="5" t="str">
        <f t="shared" si="1"/>
        <v>Universidad De La Salle</v>
      </c>
      <c r="E66" s="5" t="s">
        <v>143</v>
      </c>
      <c r="F66" s="5"/>
      <c r="G66" s="5"/>
    </row>
    <row r="67" spans="2:7" ht="14" customHeight="1" x14ac:dyDescent="0.25">
      <c r="B67" s="10"/>
      <c r="C67" s="12"/>
      <c r="D67" s="5" t="str">
        <f t="shared" si="1"/>
        <v>(Ak 7 - Cl 58)</v>
      </c>
      <c r="E67" s="5" t="s">
        <v>144</v>
      </c>
      <c r="F67" s="5">
        <v>196</v>
      </c>
      <c r="G67" s="5" t="s">
        <v>9</v>
      </c>
    </row>
    <row r="68" spans="2:7" ht="14" customHeight="1" x14ac:dyDescent="0.25">
      <c r="B68" s="10" t="s">
        <v>167</v>
      </c>
      <c r="C68" s="4">
        <v>0.76876157407407408</v>
      </c>
      <c r="D68" s="5" t="str">
        <f t="shared" si="1"/>
        <v>Br. La Salle</v>
      </c>
      <c r="E68" s="5" t="s">
        <v>145</v>
      </c>
      <c r="F68" s="5"/>
      <c r="G68" s="5"/>
    </row>
    <row r="69" spans="2:7" ht="14" customHeight="1" x14ac:dyDescent="0.25">
      <c r="B69" s="10"/>
      <c r="C69" s="12"/>
      <c r="D69" s="5" t="str">
        <f t="shared" si="1"/>
        <v>(Ak 7 - Cl 60a)</v>
      </c>
      <c r="E69" s="5" t="s">
        <v>146</v>
      </c>
      <c r="F69" s="5">
        <v>208</v>
      </c>
      <c r="G69" s="5" t="s">
        <v>9</v>
      </c>
    </row>
    <row r="70" spans="2:7" ht="14" customHeight="1" x14ac:dyDescent="0.25">
      <c r="B70" s="10" t="s">
        <v>167</v>
      </c>
      <c r="C70" s="4">
        <v>0.7711689814814815</v>
      </c>
      <c r="D70" s="5" t="str">
        <f t="shared" si="1"/>
        <v>Avenida Carrera 7</v>
      </c>
      <c r="E70" s="5" t="s">
        <v>147</v>
      </c>
      <c r="F70" s="5"/>
      <c r="G70" s="5"/>
    </row>
    <row r="71" spans="2:7" ht="14" customHeight="1" x14ac:dyDescent="0.25">
      <c r="B71" s="11"/>
      <c r="C71" s="12"/>
      <c r="D71" s="5" t="str">
        <f t="shared" si="1"/>
        <v>(Ak 7 - Cl 64)</v>
      </c>
      <c r="E71" s="5" t="s">
        <v>148</v>
      </c>
      <c r="F71" s="5">
        <v>230</v>
      </c>
      <c r="G71" s="5" t="s">
        <v>9</v>
      </c>
    </row>
    <row r="72" spans="2:7" ht="14" customHeight="1" x14ac:dyDescent="0.25">
      <c r="B72" s="10" t="s">
        <v>167</v>
      </c>
      <c r="C72" s="4">
        <v>0.77383101851851854</v>
      </c>
      <c r="D72" s="5" t="str">
        <f t="shared" si="1"/>
        <v>Clínica La Inmaculada</v>
      </c>
      <c r="E72" s="5" t="s">
        <v>149</v>
      </c>
      <c r="F72" s="5"/>
      <c r="G72" s="5"/>
    </row>
    <row r="73" spans="2:7" ht="14" customHeight="1" x14ac:dyDescent="0.25">
      <c r="B73" s="11"/>
      <c r="C73" s="4"/>
      <c r="D73" s="5" t="str">
        <f t="shared" si="1"/>
        <v>(Ak 7 - Cl 68)</v>
      </c>
      <c r="E73" s="5" t="s">
        <v>150</v>
      </c>
      <c r="F73" s="5">
        <v>87</v>
      </c>
      <c r="G73" s="5" t="s">
        <v>9</v>
      </c>
    </row>
    <row r="74" spans="2:7" ht="14" customHeight="1" x14ac:dyDescent="0.25">
      <c r="B74" s="10" t="s">
        <v>167</v>
      </c>
      <c r="C74" s="4">
        <v>0.77483796296296292</v>
      </c>
      <c r="D74" s="5" t="str">
        <f t="shared" si="1"/>
        <v>Br. Emaus</v>
      </c>
      <c r="E74" s="5" t="s">
        <v>151</v>
      </c>
      <c r="F74" s="5"/>
      <c r="G74" s="5"/>
    </row>
    <row r="75" spans="2:7" ht="14" customHeight="1" x14ac:dyDescent="0.25">
      <c r="B75" s="11"/>
      <c r="C75" s="12"/>
      <c r="D75" s="5" t="str">
        <f t="shared" si="1"/>
        <v>(Ak 7 - Cl 70)</v>
      </c>
      <c r="E75" s="5" t="s">
        <v>152</v>
      </c>
      <c r="F75" s="5">
        <v>105</v>
      </c>
      <c r="G75" s="5" t="s">
        <v>9</v>
      </c>
    </row>
    <row r="76" spans="2:7" ht="14" customHeight="1" x14ac:dyDescent="0.25">
      <c r="B76" s="10" t="s">
        <v>167</v>
      </c>
      <c r="C76" s="4">
        <v>0.77605324074074078</v>
      </c>
      <c r="D76" s="50"/>
      <c r="E76" s="50"/>
      <c r="F76" s="5"/>
      <c r="G76" s="5"/>
    </row>
    <row r="77" spans="2:7" ht="14" customHeight="1" x14ac:dyDescent="0.25">
      <c r="B77" s="1"/>
      <c r="C77" s="1"/>
      <c r="D77" s="51" t="s">
        <v>171</v>
      </c>
      <c r="E77" s="52"/>
      <c r="F77" s="2">
        <f>SUM(F47:F76)</f>
        <v>2251</v>
      </c>
      <c r="G77" s="2"/>
    </row>
    <row r="78" spans="2:7" ht="14" customHeight="1" x14ac:dyDescent="0.25">
      <c r="B78" s="1"/>
      <c r="C78" s="1"/>
      <c r="D78" s="46" t="s">
        <v>172</v>
      </c>
      <c r="E78" s="47"/>
      <c r="F78" s="6">
        <f>+F77/60</f>
        <v>37.516666666666666</v>
      </c>
      <c r="G78" s="2"/>
    </row>
    <row r="79" spans="2:7" ht="14" customHeight="1" x14ac:dyDescent="0.25">
      <c r="B79" s="1"/>
      <c r="C79" s="1"/>
      <c r="D79" s="46" t="s">
        <v>174</v>
      </c>
      <c r="E79" s="46"/>
      <c r="F79" s="6">
        <f>+AVERAGE(F47:F76)/60</f>
        <v>2.5011111111111108</v>
      </c>
      <c r="G79" s="1"/>
    </row>
    <row r="80" spans="2:7" ht="7" customHeight="1" x14ac:dyDescent="0.25">
      <c r="B80" s="15"/>
      <c r="C80" s="15"/>
      <c r="D80" s="16"/>
      <c r="E80" s="16"/>
      <c r="F80" s="17"/>
      <c r="G80" s="15"/>
    </row>
    <row r="81" spans="2:7" ht="19.899999999999999" customHeight="1" x14ac:dyDescent="0.25">
      <c r="F81" s="22"/>
      <c r="G81" s="5"/>
    </row>
    <row r="82" spans="2:7" ht="13" customHeight="1" x14ac:dyDescent="0.25">
      <c r="B82" s="42" t="s">
        <v>175</v>
      </c>
      <c r="C82" s="42"/>
      <c r="D82" s="42"/>
      <c r="E82" s="42"/>
      <c r="F82" s="42"/>
      <c r="G82" s="42"/>
    </row>
    <row r="83" spans="2:7" ht="13" customHeight="1" thickBot="1" x14ac:dyDescent="0.3">
      <c r="B83" s="43"/>
      <c r="C83" s="43"/>
      <c r="D83" s="43"/>
      <c r="E83" s="43"/>
      <c r="F83" s="43"/>
      <c r="G83" s="43"/>
    </row>
    <row r="84" spans="2:7" ht="10.5" thickTop="1" thickBot="1" x14ac:dyDescent="0.3">
      <c r="B84" s="9" t="s">
        <v>0</v>
      </c>
      <c r="C84" s="48" t="s">
        <v>125</v>
      </c>
      <c r="D84" s="48"/>
      <c r="E84" s="9" t="s">
        <v>2</v>
      </c>
      <c r="F84" s="49">
        <v>45423</v>
      </c>
      <c r="G84" s="48"/>
    </row>
    <row r="85" spans="2:7" ht="10" thickTop="1" x14ac:dyDescent="0.25">
      <c r="B85" s="58" t="s">
        <v>3</v>
      </c>
      <c r="C85" s="56" t="s">
        <v>4</v>
      </c>
      <c r="D85" s="56" t="s">
        <v>5</v>
      </c>
      <c r="E85" s="56" t="s">
        <v>6</v>
      </c>
      <c r="F85" s="42" t="s">
        <v>7</v>
      </c>
      <c r="G85" s="42"/>
    </row>
    <row r="86" spans="2:7" ht="10" thickBot="1" x14ac:dyDescent="0.3">
      <c r="B86" s="55"/>
      <c r="C86" s="57"/>
      <c r="D86" s="57"/>
      <c r="E86" s="57"/>
      <c r="F86" s="43"/>
      <c r="G86" s="43"/>
    </row>
    <row r="87" spans="2:7" ht="14" customHeight="1" thickTop="1" x14ac:dyDescent="0.25">
      <c r="B87" s="10" t="s">
        <v>168</v>
      </c>
      <c r="C87" s="4">
        <v>0.70833333333333337</v>
      </c>
      <c r="D87" s="50" t="s">
        <v>8</v>
      </c>
      <c r="E87" s="50"/>
      <c r="F87" s="5">
        <v>165</v>
      </c>
      <c r="G87" s="5" t="s">
        <v>9</v>
      </c>
    </row>
    <row r="88" spans="2:7" ht="14" customHeight="1" x14ac:dyDescent="0.25">
      <c r="B88" s="10" t="s">
        <v>168</v>
      </c>
      <c r="C88" s="4">
        <v>0.71024305555555556</v>
      </c>
      <c r="D88" s="5" t="s">
        <v>126</v>
      </c>
      <c r="E88" s="5" t="s">
        <v>128</v>
      </c>
      <c r="F88" s="5"/>
      <c r="G88" s="5"/>
    </row>
    <row r="89" spans="2:7" ht="14" customHeight="1" x14ac:dyDescent="0.25">
      <c r="B89" s="10"/>
      <c r="C89" s="12"/>
      <c r="D89" s="5" t="s">
        <v>127</v>
      </c>
      <c r="E89" s="5" t="s">
        <v>129</v>
      </c>
      <c r="F89" s="5">
        <v>112</v>
      </c>
      <c r="G89" s="5" t="s">
        <v>9</v>
      </c>
    </row>
    <row r="90" spans="2:7" ht="14" customHeight="1" x14ac:dyDescent="0.25">
      <c r="B90" s="10" t="s">
        <v>168</v>
      </c>
      <c r="C90" s="4">
        <v>0.7115393518518518</v>
      </c>
      <c r="D90" s="5" t="str">
        <f t="shared" ref="D90:D115" si="2">+E88</f>
        <v xml:space="preserve">Br. La Merced </v>
      </c>
      <c r="E90" s="5" t="s">
        <v>130</v>
      </c>
      <c r="F90" s="5"/>
      <c r="G90" s="5"/>
    </row>
    <row r="91" spans="2:7" ht="14" customHeight="1" x14ac:dyDescent="0.25">
      <c r="B91" s="10"/>
      <c r="C91" s="12"/>
      <c r="D91" s="5" t="str">
        <f t="shared" si="2"/>
        <v>(Ak 7 - Cl 35)</v>
      </c>
      <c r="E91" s="5" t="s">
        <v>131</v>
      </c>
      <c r="F91" s="5">
        <v>72</v>
      </c>
      <c r="G91" s="5" t="s">
        <v>9</v>
      </c>
    </row>
    <row r="92" spans="2:7" ht="14" customHeight="1" x14ac:dyDescent="0.25">
      <c r="B92" s="10" t="s">
        <v>168</v>
      </c>
      <c r="C92" s="4">
        <v>0.71237268518518515</v>
      </c>
      <c r="D92" s="5" t="str">
        <f t="shared" si="2"/>
        <v>Parque Nacional</v>
      </c>
      <c r="E92" s="5" t="s">
        <v>132</v>
      </c>
      <c r="F92" s="5"/>
      <c r="G92" s="5"/>
    </row>
    <row r="93" spans="2:7" ht="14" customHeight="1" x14ac:dyDescent="0.25">
      <c r="B93" s="10"/>
      <c r="C93" s="12"/>
      <c r="D93" s="5" t="str">
        <f t="shared" si="2"/>
        <v>(Ak 7 - Cl 36)</v>
      </c>
      <c r="E93" s="5" t="s">
        <v>133</v>
      </c>
      <c r="F93" s="5">
        <v>138</v>
      </c>
      <c r="G93" s="5" t="s">
        <v>9</v>
      </c>
    </row>
    <row r="94" spans="2:7" ht="14" customHeight="1" x14ac:dyDescent="0.25">
      <c r="B94" s="10" t="s">
        <v>168</v>
      </c>
      <c r="C94" s="4">
        <v>0.7139699074074074</v>
      </c>
      <c r="D94" s="5" t="str">
        <f t="shared" si="2"/>
        <v xml:space="preserve">Universidad Javeriana </v>
      </c>
      <c r="E94" s="5" t="s">
        <v>134</v>
      </c>
      <c r="F94" s="5"/>
      <c r="G94" s="5"/>
    </row>
    <row r="95" spans="2:7" ht="14" customHeight="1" x14ac:dyDescent="0.25">
      <c r="B95" s="10"/>
      <c r="C95" s="12"/>
      <c r="D95" s="5" t="str">
        <f t="shared" si="2"/>
        <v>(Ak 7 - Cl 40)</v>
      </c>
      <c r="E95" s="5" t="s">
        <v>135</v>
      </c>
      <c r="F95" s="5">
        <v>108</v>
      </c>
      <c r="G95" s="5" t="s">
        <v>9</v>
      </c>
    </row>
    <row r="96" spans="2:7" ht="14" customHeight="1" x14ac:dyDescent="0.25">
      <c r="B96" s="10" t="s">
        <v>168</v>
      </c>
      <c r="C96" s="4">
        <v>0.71521990740740737</v>
      </c>
      <c r="D96" s="5" t="str">
        <f t="shared" si="2"/>
        <v>Universidad Javeriana</v>
      </c>
      <c r="E96" s="5" t="s">
        <v>136</v>
      </c>
      <c r="F96" s="5"/>
      <c r="G96" s="5"/>
    </row>
    <row r="97" spans="2:7" ht="14" customHeight="1" x14ac:dyDescent="0.25">
      <c r="B97" s="10"/>
      <c r="C97" s="12"/>
      <c r="D97" s="5" t="str">
        <f t="shared" si="2"/>
        <v>(Ak 7 - Cl 43)</v>
      </c>
      <c r="E97" s="5" t="s">
        <v>116</v>
      </c>
      <c r="F97" s="5">
        <v>142</v>
      </c>
      <c r="G97" s="5" t="s">
        <v>9</v>
      </c>
    </row>
    <row r="98" spans="2:7" ht="14" customHeight="1" x14ac:dyDescent="0.25">
      <c r="B98" s="10" t="s">
        <v>168</v>
      </c>
      <c r="C98" s="4">
        <v>0.71686342592592589</v>
      </c>
      <c r="D98" s="5" t="str">
        <f t="shared" si="2"/>
        <v>Br. Pardo Rubio</v>
      </c>
      <c r="E98" s="5" t="s">
        <v>136</v>
      </c>
      <c r="F98" s="5"/>
      <c r="G98" s="5"/>
    </row>
    <row r="99" spans="2:7" ht="14" customHeight="1" x14ac:dyDescent="0.25">
      <c r="B99" s="10"/>
      <c r="C99" s="12"/>
      <c r="D99" s="5" t="str">
        <f t="shared" si="2"/>
        <v>(Ak 7 - Cl 46)</v>
      </c>
      <c r="E99" s="5" t="s">
        <v>137</v>
      </c>
      <c r="F99" s="5">
        <v>136</v>
      </c>
      <c r="G99" s="5" t="s">
        <v>9</v>
      </c>
    </row>
    <row r="100" spans="2:7" ht="14" customHeight="1" x14ac:dyDescent="0.25">
      <c r="B100" s="10" t="s">
        <v>168</v>
      </c>
      <c r="C100" s="4">
        <v>0.71843749999999995</v>
      </c>
      <c r="D100" s="5" t="str">
        <f t="shared" si="2"/>
        <v>Br. Pardo Rubio</v>
      </c>
      <c r="E100" s="5" t="s">
        <v>138</v>
      </c>
      <c r="F100" s="5"/>
      <c r="G100" s="5"/>
    </row>
    <row r="101" spans="2:7" ht="14" customHeight="1" x14ac:dyDescent="0.25">
      <c r="B101" s="10"/>
      <c r="C101" s="12"/>
      <c r="D101" s="5" t="str">
        <f t="shared" si="2"/>
        <v>(Ak 7 - Cl 48a)</v>
      </c>
      <c r="E101" s="5" t="s">
        <v>139</v>
      </c>
      <c r="F101" s="5">
        <v>172</v>
      </c>
      <c r="G101" s="5" t="s">
        <v>9</v>
      </c>
    </row>
    <row r="102" spans="2:7" ht="14" customHeight="1" x14ac:dyDescent="0.25">
      <c r="B102" s="10" t="s">
        <v>168</v>
      </c>
      <c r="C102" s="4">
        <v>0.72042824074074074</v>
      </c>
      <c r="D102" s="5" t="str">
        <f t="shared" si="2"/>
        <v>Dirección De Sanidad</v>
      </c>
      <c r="E102" s="5" t="s">
        <v>140</v>
      </c>
      <c r="F102" s="5"/>
      <c r="G102" s="5"/>
    </row>
    <row r="103" spans="2:7" ht="14" customHeight="1" x14ac:dyDescent="0.25">
      <c r="B103" s="10"/>
      <c r="C103" s="12"/>
      <c r="D103" s="5" t="str">
        <f t="shared" si="2"/>
        <v>(Ak 7 - Cl 52)</v>
      </c>
      <c r="E103" s="5" t="s">
        <v>141</v>
      </c>
      <c r="F103" s="5">
        <v>190</v>
      </c>
      <c r="G103" s="5" t="s">
        <v>9</v>
      </c>
    </row>
    <row r="104" spans="2:7" ht="14" customHeight="1" x14ac:dyDescent="0.25">
      <c r="B104" s="10" t="s">
        <v>168</v>
      </c>
      <c r="C104" s="4">
        <v>0.72262731481481479</v>
      </c>
      <c r="D104" s="5" t="str">
        <f t="shared" si="2"/>
        <v>Br. Bosque Calderón</v>
      </c>
      <c r="E104" s="5" t="s">
        <v>69</v>
      </c>
      <c r="F104" s="5"/>
      <c r="G104" s="5"/>
    </row>
    <row r="105" spans="2:7" ht="14" customHeight="1" x14ac:dyDescent="0.25">
      <c r="B105" s="10"/>
      <c r="C105" s="12"/>
      <c r="D105" s="5" t="str">
        <f t="shared" si="2"/>
        <v>(Ak 7 - Cl 56)</v>
      </c>
      <c r="E105" s="5" t="s">
        <v>142</v>
      </c>
      <c r="F105" s="5">
        <v>123</v>
      </c>
      <c r="G105" s="5" t="s">
        <v>9</v>
      </c>
    </row>
    <row r="106" spans="2:7" ht="14" customHeight="1" x14ac:dyDescent="0.25">
      <c r="B106" s="10" t="s">
        <v>168</v>
      </c>
      <c r="C106" s="4">
        <v>0.7240509259259259</v>
      </c>
      <c r="D106" s="5" t="str">
        <f t="shared" si="2"/>
        <v>Universidad De La Salle</v>
      </c>
      <c r="E106" s="5" t="s">
        <v>143</v>
      </c>
      <c r="F106" s="5"/>
      <c r="G106" s="5"/>
    </row>
    <row r="107" spans="2:7" ht="14" customHeight="1" x14ac:dyDescent="0.25">
      <c r="B107" s="10"/>
      <c r="C107" s="12"/>
      <c r="D107" s="5" t="str">
        <f t="shared" si="2"/>
        <v>(Ak 7 - Cl 58)</v>
      </c>
      <c r="E107" s="5" t="s">
        <v>144</v>
      </c>
      <c r="F107" s="5">
        <v>174</v>
      </c>
      <c r="G107" s="5" t="s">
        <v>9</v>
      </c>
    </row>
    <row r="108" spans="2:7" ht="14" customHeight="1" x14ac:dyDescent="0.25">
      <c r="B108" s="10" t="s">
        <v>168</v>
      </c>
      <c r="C108" s="4">
        <v>0.72606481481481477</v>
      </c>
      <c r="D108" s="5" t="str">
        <f t="shared" si="2"/>
        <v>Br. La Salle</v>
      </c>
      <c r="E108" s="5" t="s">
        <v>145</v>
      </c>
      <c r="F108" s="5"/>
      <c r="G108" s="5"/>
    </row>
    <row r="109" spans="2:7" ht="14" customHeight="1" x14ac:dyDescent="0.25">
      <c r="B109" s="10"/>
      <c r="C109" s="12"/>
      <c r="D109" s="5" t="str">
        <f t="shared" si="2"/>
        <v>(Ak 7 - Cl 60a)</v>
      </c>
      <c r="E109" s="5" t="s">
        <v>146</v>
      </c>
      <c r="F109" s="5">
        <v>200</v>
      </c>
      <c r="G109" s="5" t="s">
        <v>9</v>
      </c>
    </row>
    <row r="110" spans="2:7" ht="14" customHeight="1" x14ac:dyDescent="0.25">
      <c r="B110" s="10" t="s">
        <v>168</v>
      </c>
      <c r="C110" s="4">
        <v>0.72837962962962965</v>
      </c>
      <c r="D110" s="5" t="str">
        <f t="shared" si="2"/>
        <v>Avenida Carrera 7</v>
      </c>
      <c r="E110" s="5" t="s">
        <v>147</v>
      </c>
      <c r="F110" s="5"/>
      <c r="G110" s="5"/>
    </row>
    <row r="111" spans="2:7" ht="14" customHeight="1" x14ac:dyDescent="0.25">
      <c r="B111" s="11"/>
      <c r="C111" s="12"/>
      <c r="D111" s="5" t="str">
        <f t="shared" si="2"/>
        <v>(Ak 7 - Cl 64)</v>
      </c>
      <c r="E111" s="5" t="s">
        <v>148</v>
      </c>
      <c r="F111" s="5">
        <v>237</v>
      </c>
      <c r="G111" s="5" t="s">
        <v>9</v>
      </c>
    </row>
    <row r="112" spans="2:7" ht="14" customHeight="1" x14ac:dyDescent="0.25">
      <c r="B112" s="10" t="s">
        <v>168</v>
      </c>
      <c r="C112" s="4">
        <v>0.73112268518518519</v>
      </c>
      <c r="D112" s="5" t="str">
        <f t="shared" si="2"/>
        <v>Clínica La Inmaculada</v>
      </c>
      <c r="E112" s="5" t="s">
        <v>149</v>
      </c>
      <c r="F112" s="5"/>
      <c r="G112" s="5"/>
    </row>
    <row r="113" spans="2:7" ht="14" customHeight="1" x14ac:dyDescent="0.25">
      <c r="B113" s="11"/>
      <c r="C113" s="4"/>
      <c r="D113" s="5" t="str">
        <f t="shared" si="2"/>
        <v>(Ak 7 - Cl 68)</v>
      </c>
      <c r="E113" s="5" t="s">
        <v>150</v>
      </c>
      <c r="F113" s="5">
        <v>92</v>
      </c>
      <c r="G113" s="5" t="s">
        <v>9</v>
      </c>
    </row>
    <row r="114" spans="2:7" ht="14" customHeight="1" x14ac:dyDescent="0.25">
      <c r="B114" s="10" t="s">
        <v>168</v>
      </c>
      <c r="C114" s="4">
        <v>0.73218749999999999</v>
      </c>
      <c r="D114" s="5" t="str">
        <f t="shared" si="2"/>
        <v>Br. Emaus</v>
      </c>
      <c r="E114" s="5" t="s">
        <v>151</v>
      </c>
      <c r="F114" s="5"/>
      <c r="G114" s="5"/>
    </row>
    <row r="115" spans="2:7" ht="14" customHeight="1" x14ac:dyDescent="0.25">
      <c r="B115" s="11"/>
      <c r="C115" s="12"/>
      <c r="D115" s="5" t="str">
        <f t="shared" si="2"/>
        <v>(Ak 7 - Cl 70)</v>
      </c>
      <c r="E115" s="5" t="s">
        <v>152</v>
      </c>
      <c r="F115" s="5">
        <v>96</v>
      </c>
      <c r="G115" s="5" t="s">
        <v>9</v>
      </c>
    </row>
    <row r="116" spans="2:7" ht="14" customHeight="1" x14ac:dyDescent="0.25">
      <c r="B116" s="10" t="s">
        <v>168</v>
      </c>
      <c r="C116" s="4">
        <v>0.73329861111111116</v>
      </c>
      <c r="D116" s="50"/>
      <c r="E116" s="50"/>
      <c r="F116" s="5"/>
      <c r="G116" s="5"/>
    </row>
    <row r="117" spans="2:7" ht="14" customHeight="1" x14ac:dyDescent="0.25">
      <c r="B117" s="1"/>
      <c r="C117" s="1"/>
      <c r="D117" s="51" t="s">
        <v>171</v>
      </c>
      <c r="E117" s="52"/>
      <c r="F117" s="2">
        <f>SUM(F87:F116)</f>
        <v>2157</v>
      </c>
      <c r="G117" s="2"/>
    </row>
    <row r="118" spans="2:7" ht="14" customHeight="1" x14ac:dyDescent="0.25">
      <c r="B118" s="1"/>
      <c r="C118" s="1"/>
      <c r="D118" s="46" t="s">
        <v>172</v>
      </c>
      <c r="E118" s="47"/>
      <c r="F118" s="6">
        <f>+F117/60</f>
        <v>35.950000000000003</v>
      </c>
      <c r="G118" s="2"/>
    </row>
    <row r="119" spans="2:7" ht="14" customHeight="1" x14ac:dyDescent="0.25">
      <c r="B119" s="1"/>
      <c r="C119" s="1"/>
      <c r="D119" s="46" t="s">
        <v>174</v>
      </c>
      <c r="E119" s="46"/>
      <c r="F119" s="6">
        <f>+AVERAGE(F87:F116)/60</f>
        <v>2.3966666666666669</v>
      </c>
      <c r="G119" s="1"/>
    </row>
    <row r="120" spans="2:7" ht="7.5" customHeight="1" x14ac:dyDescent="0.25">
      <c r="B120" s="15"/>
      <c r="C120" s="15"/>
      <c r="D120" s="16"/>
      <c r="E120" s="16"/>
      <c r="F120" s="17"/>
      <c r="G120" s="15"/>
    </row>
    <row r="121" spans="2:7" ht="19.899999999999999" customHeight="1" x14ac:dyDescent="0.25">
      <c r="B121" s="3"/>
      <c r="C121" s="4"/>
      <c r="D121" s="3"/>
      <c r="E121" s="3"/>
      <c r="F121" s="5"/>
      <c r="G121" s="5"/>
    </row>
    <row r="122" spans="2:7" ht="12.5" customHeight="1" x14ac:dyDescent="0.25">
      <c r="B122" s="42" t="s">
        <v>175</v>
      </c>
      <c r="C122" s="42"/>
      <c r="D122" s="42"/>
      <c r="E122" s="42"/>
      <c r="F122" s="42"/>
      <c r="G122" s="42"/>
    </row>
    <row r="123" spans="2:7" ht="12.5" customHeight="1" thickBot="1" x14ac:dyDescent="0.3">
      <c r="B123" s="43"/>
      <c r="C123" s="43"/>
      <c r="D123" s="43"/>
      <c r="E123" s="43"/>
      <c r="F123" s="43"/>
      <c r="G123" s="43"/>
    </row>
    <row r="124" spans="2:7" ht="12.5" customHeight="1" thickTop="1" thickBot="1" x14ac:dyDescent="0.3">
      <c r="B124" s="9" t="s">
        <v>0</v>
      </c>
      <c r="C124" s="48" t="s">
        <v>125</v>
      </c>
      <c r="D124" s="48"/>
      <c r="E124" s="9" t="s">
        <v>2</v>
      </c>
      <c r="F124" s="49">
        <v>45427</v>
      </c>
      <c r="G124" s="48"/>
    </row>
    <row r="125" spans="2:7" ht="8.5" customHeight="1" thickTop="1" x14ac:dyDescent="0.25">
      <c r="B125" s="58" t="s">
        <v>3</v>
      </c>
      <c r="C125" s="56" t="s">
        <v>4</v>
      </c>
      <c r="D125" s="56" t="s">
        <v>5</v>
      </c>
      <c r="E125" s="56" t="s">
        <v>6</v>
      </c>
      <c r="F125" s="42" t="s">
        <v>7</v>
      </c>
      <c r="G125" s="42"/>
    </row>
    <row r="126" spans="2:7" ht="8.5" customHeight="1" thickBot="1" x14ac:dyDescent="0.3">
      <c r="B126" s="55"/>
      <c r="C126" s="57"/>
      <c r="D126" s="57"/>
      <c r="E126" s="57"/>
      <c r="F126" s="43"/>
      <c r="G126" s="43"/>
    </row>
    <row r="127" spans="2:7" ht="13.5" customHeight="1" thickTop="1" x14ac:dyDescent="0.25">
      <c r="B127" s="10" t="s">
        <v>169</v>
      </c>
      <c r="C127" s="4">
        <v>0.5</v>
      </c>
      <c r="D127" s="50" t="s">
        <v>8</v>
      </c>
      <c r="E127" s="50"/>
      <c r="F127" s="5">
        <v>112</v>
      </c>
      <c r="G127" s="5" t="s">
        <v>9</v>
      </c>
    </row>
    <row r="128" spans="2:7" ht="13.5" customHeight="1" x14ac:dyDescent="0.25">
      <c r="B128" s="10" t="s">
        <v>169</v>
      </c>
      <c r="C128" s="4">
        <v>0.50129629629629635</v>
      </c>
      <c r="D128" s="5" t="s">
        <v>126</v>
      </c>
      <c r="E128" s="5" t="s">
        <v>128</v>
      </c>
      <c r="F128" s="5"/>
      <c r="G128" s="5"/>
    </row>
    <row r="129" spans="2:7" ht="13.5" customHeight="1" x14ac:dyDescent="0.25">
      <c r="B129" s="10"/>
      <c r="C129" s="12"/>
      <c r="D129" s="5" t="s">
        <v>127</v>
      </c>
      <c r="E129" s="5" t="s">
        <v>129</v>
      </c>
      <c r="F129" s="5">
        <v>115</v>
      </c>
      <c r="G129" s="5" t="s">
        <v>9</v>
      </c>
    </row>
    <row r="130" spans="2:7" ht="13.5" customHeight="1" x14ac:dyDescent="0.25">
      <c r="B130" s="10" t="s">
        <v>169</v>
      </c>
      <c r="C130" s="4">
        <v>0.50262731481481482</v>
      </c>
      <c r="D130" s="5" t="str">
        <f t="shared" ref="D130:D155" si="3">+E128</f>
        <v xml:space="preserve">Br. La Merced </v>
      </c>
      <c r="E130" s="5" t="s">
        <v>130</v>
      </c>
      <c r="F130" s="5"/>
      <c r="G130" s="5"/>
    </row>
    <row r="131" spans="2:7" ht="13.5" customHeight="1" x14ac:dyDescent="0.25">
      <c r="B131" s="10"/>
      <c r="C131" s="12"/>
      <c r="D131" s="5" t="str">
        <f t="shared" si="3"/>
        <v>(Ak 7 - Cl 35)</v>
      </c>
      <c r="E131" s="5" t="s">
        <v>131</v>
      </c>
      <c r="F131" s="5">
        <v>72</v>
      </c>
      <c r="G131" s="5" t="s">
        <v>9</v>
      </c>
    </row>
    <row r="132" spans="2:7" ht="13.5" customHeight="1" x14ac:dyDescent="0.25">
      <c r="B132" s="10" t="s">
        <v>169</v>
      </c>
      <c r="C132" s="4">
        <v>0.50346064814814817</v>
      </c>
      <c r="D132" s="5" t="str">
        <f t="shared" si="3"/>
        <v>Parque Nacional</v>
      </c>
      <c r="E132" s="5" t="s">
        <v>132</v>
      </c>
      <c r="F132" s="5"/>
      <c r="G132" s="5"/>
    </row>
    <row r="133" spans="2:7" ht="13.5" customHeight="1" x14ac:dyDescent="0.25">
      <c r="B133" s="10"/>
      <c r="C133" s="12"/>
      <c r="D133" s="5" t="str">
        <f t="shared" si="3"/>
        <v>(Ak 7 - Cl 36)</v>
      </c>
      <c r="E133" s="5" t="s">
        <v>133</v>
      </c>
      <c r="F133" s="5">
        <v>138</v>
      </c>
      <c r="G133" s="5" t="s">
        <v>9</v>
      </c>
    </row>
    <row r="134" spans="2:7" ht="13.5" customHeight="1" x14ac:dyDescent="0.25">
      <c r="B134" s="10" t="s">
        <v>169</v>
      </c>
      <c r="C134" s="4">
        <v>0.50505787037037042</v>
      </c>
      <c r="D134" s="5" t="str">
        <f t="shared" si="3"/>
        <v xml:space="preserve">Universidad Javeriana </v>
      </c>
      <c r="E134" s="5" t="s">
        <v>134</v>
      </c>
      <c r="F134" s="5"/>
      <c r="G134" s="5"/>
    </row>
    <row r="135" spans="2:7" ht="13.5" customHeight="1" x14ac:dyDescent="0.25">
      <c r="B135" s="10"/>
      <c r="C135" s="12"/>
      <c r="D135" s="5" t="str">
        <f t="shared" si="3"/>
        <v>(Ak 7 - Cl 40)</v>
      </c>
      <c r="E135" s="5" t="s">
        <v>135</v>
      </c>
      <c r="F135" s="5">
        <v>108</v>
      </c>
      <c r="G135" s="5" t="s">
        <v>9</v>
      </c>
    </row>
    <row r="136" spans="2:7" ht="13.5" customHeight="1" x14ac:dyDescent="0.25">
      <c r="B136" s="10" t="s">
        <v>169</v>
      </c>
      <c r="C136" s="4">
        <v>0.50630787037037039</v>
      </c>
      <c r="D136" s="5" t="str">
        <f t="shared" si="3"/>
        <v>Universidad Javeriana</v>
      </c>
      <c r="E136" s="5" t="s">
        <v>136</v>
      </c>
      <c r="F136" s="5"/>
      <c r="G136" s="5"/>
    </row>
    <row r="137" spans="2:7" ht="13.5" customHeight="1" x14ac:dyDescent="0.25">
      <c r="B137" s="10"/>
      <c r="C137" s="12"/>
      <c r="D137" s="5" t="str">
        <f t="shared" si="3"/>
        <v>(Ak 7 - Cl 43)</v>
      </c>
      <c r="E137" s="5" t="s">
        <v>116</v>
      </c>
      <c r="F137" s="5">
        <v>142</v>
      </c>
      <c r="G137" s="5" t="s">
        <v>9</v>
      </c>
    </row>
    <row r="138" spans="2:7" ht="13.5" customHeight="1" x14ac:dyDescent="0.25">
      <c r="B138" s="10" t="s">
        <v>169</v>
      </c>
      <c r="C138" s="4">
        <v>0.50799768518518518</v>
      </c>
      <c r="D138" s="5" t="str">
        <f t="shared" si="3"/>
        <v>Br. Pardo Rubio</v>
      </c>
      <c r="E138" s="5" t="s">
        <v>136</v>
      </c>
      <c r="F138" s="5"/>
      <c r="G138" s="5"/>
    </row>
    <row r="139" spans="2:7" ht="13.5" customHeight="1" x14ac:dyDescent="0.25">
      <c r="B139" s="10"/>
      <c r="C139" s="12"/>
      <c r="D139" s="5" t="str">
        <f t="shared" si="3"/>
        <v>(Ak 7 - Cl 46)</v>
      </c>
      <c r="E139" s="5" t="s">
        <v>137</v>
      </c>
      <c r="F139" s="5">
        <v>136</v>
      </c>
      <c r="G139" s="5" t="s">
        <v>9</v>
      </c>
    </row>
    <row r="140" spans="2:7" ht="13.5" customHeight="1" x14ac:dyDescent="0.25">
      <c r="B140" s="10" t="s">
        <v>169</v>
      </c>
      <c r="C140" s="4">
        <v>0.50957175925925924</v>
      </c>
      <c r="D140" s="5" t="str">
        <f t="shared" si="3"/>
        <v>Br. Pardo Rubio</v>
      </c>
      <c r="E140" s="5" t="s">
        <v>138</v>
      </c>
      <c r="F140" s="5"/>
      <c r="G140" s="5"/>
    </row>
    <row r="141" spans="2:7" ht="13.5" customHeight="1" x14ac:dyDescent="0.25">
      <c r="B141" s="10"/>
      <c r="C141" s="12"/>
      <c r="D141" s="5" t="str">
        <f t="shared" si="3"/>
        <v>(Ak 7 - Cl 48a)</v>
      </c>
      <c r="E141" s="5" t="s">
        <v>139</v>
      </c>
      <c r="F141" s="5">
        <v>172</v>
      </c>
      <c r="G141" s="5" t="s">
        <v>9</v>
      </c>
    </row>
    <row r="142" spans="2:7" ht="13.5" customHeight="1" x14ac:dyDescent="0.25">
      <c r="B142" s="10" t="s">
        <v>169</v>
      </c>
      <c r="C142" s="4">
        <v>0.51156250000000003</v>
      </c>
      <c r="D142" s="5" t="str">
        <f t="shared" si="3"/>
        <v>Dirección De Sanidad</v>
      </c>
      <c r="E142" s="5" t="s">
        <v>140</v>
      </c>
      <c r="F142" s="5"/>
      <c r="G142" s="5"/>
    </row>
    <row r="143" spans="2:7" ht="13.5" customHeight="1" x14ac:dyDescent="0.25">
      <c r="B143" s="10"/>
      <c r="C143" s="12"/>
      <c r="D143" s="5" t="str">
        <f t="shared" si="3"/>
        <v>(Ak 7 - Cl 52)</v>
      </c>
      <c r="E143" s="5" t="s">
        <v>141</v>
      </c>
      <c r="F143" s="5">
        <v>190</v>
      </c>
      <c r="G143" s="5" t="s">
        <v>9</v>
      </c>
    </row>
    <row r="144" spans="2:7" ht="13.5" customHeight="1" x14ac:dyDescent="0.25">
      <c r="B144" s="10" t="s">
        <v>169</v>
      </c>
      <c r="C144" s="4">
        <v>0.51376157407407408</v>
      </c>
      <c r="D144" s="5" t="str">
        <f t="shared" si="3"/>
        <v>Br. Bosque Calderón</v>
      </c>
      <c r="E144" s="5" t="s">
        <v>69</v>
      </c>
      <c r="F144" s="5"/>
      <c r="G144" s="5"/>
    </row>
    <row r="145" spans="2:7" ht="13.5" customHeight="1" x14ac:dyDescent="0.25">
      <c r="B145" s="10"/>
      <c r="C145" s="12"/>
      <c r="D145" s="5" t="str">
        <f t="shared" si="3"/>
        <v>(Ak 7 - Cl 56)</v>
      </c>
      <c r="E145" s="5" t="s">
        <v>142</v>
      </c>
      <c r="F145" s="5">
        <v>123</v>
      </c>
      <c r="G145" s="5" t="s">
        <v>9</v>
      </c>
    </row>
    <row r="146" spans="2:7" ht="13.5" customHeight="1" x14ac:dyDescent="0.25">
      <c r="B146" s="10" t="s">
        <v>169</v>
      </c>
      <c r="C146" s="4">
        <v>0.51518518518518519</v>
      </c>
      <c r="D146" s="5" t="str">
        <f t="shared" si="3"/>
        <v>Universidad De La Salle</v>
      </c>
      <c r="E146" s="5" t="s">
        <v>143</v>
      </c>
      <c r="F146" s="5"/>
      <c r="G146" s="5"/>
    </row>
    <row r="147" spans="2:7" ht="13.5" customHeight="1" x14ac:dyDescent="0.25">
      <c r="B147" s="10"/>
      <c r="C147" s="12"/>
      <c r="D147" s="5" t="str">
        <f t="shared" si="3"/>
        <v>(Ak 7 - Cl 58)</v>
      </c>
      <c r="E147" s="5" t="s">
        <v>144</v>
      </c>
      <c r="F147" s="5">
        <v>174</v>
      </c>
      <c r="G147" s="5" t="s">
        <v>9</v>
      </c>
    </row>
    <row r="148" spans="2:7" ht="13.5" customHeight="1" x14ac:dyDescent="0.25">
      <c r="B148" s="10" t="s">
        <v>169</v>
      </c>
      <c r="C148" s="4">
        <v>0.51719907407407406</v>
      </c>
      <c r="D148" s="5" t="str">
        <f t="shared" si="3"/>
        <v>Br. La Salle</v>
      </c>
      <c r="E148" s="5" t="s">
        <v>145</v>
      </c>
      <c r="F148" s="5"/>
      <c r="G148" s="5"/>
    </row>
    <row r="149" spans="2:7" ht="13.5" customHeight="1" x14ac:dyDescent="0.25">
      <c r="B149" s="10"/>
      <c r="C149" s="12"/>
      <c r="D149" s="5" t="str">
        <f t="shared" si="3"/>
        <v>(Ak 7 - Cl 60a)</v>
      </c>
      <c r="E149" s="5" t="s">
        <v>146</v>
      </c>
      <c r="F149" s="5">
        <v>200</v>
      </c>
      <c r="G149" s="5" t="s">
        <v>9</v>
      </c>
    </row>
    <row r="150" spans="2:7" ht="13.5" customHeight="1" x14ac:dyDescent="0.25">
      <c r="B150" s="10" t="s">
        <v>169</v>
      </c>
      <c r="C150" s="4">
        <v>0.51951388888888894</v>
      </c>
      <c r="D150" s="5" t="str">
        <f t="shared" si="3"/>
        <v>Avenida Carrera 7</v>
      </c>
      <c r="E150" s="5" t="s">
        <v>147</v>
      </c>
      <c r="F150" s="5"/>
      <c r="G150" s="5"/>
    </row>
    <row r="151" spans="2:7" ht="13.5" customHeight="1" x14ac:dyDescent="0.25">
      <c r="B151" s="11"/>
      <c r="C151" s="12"/>
      <c r="D151" s="5" t="str">
        <f t="shared" si="3"/>
        <v>(Ak 7 - Cl 64)</v>
      </c>
      <c r="E151" s="5" t="s">
        <v>148</v>
      </c>
      <c r="F151" s="5">
        <v>237</v>
      </c>
      <c r="G151" s="5" t="s">
        <v>9</v>
      </c>
    </row>
    <row r="152" spans="2:7" ht="13.5" customHeight="1" x14ac:dyDescent="0.25">
      <c r="B152" s="10" t="s">
        <v>169</v>
      </c>
      <c r="C152" s="4">
        <v>0.52225694444444448</v>
      </c>
      <c r="D152" s="5" t="str">
        <f t="shared" si="3"/>
        <v>Clínica La Inmaculada</v>
      </c>
      <c r="E152" s="5" t="s">
        <v>149</v>
      </c>
      <c r="F152" s="5"/>
      <c r="G152" s="5"/>
    </row>
    <row r="153" spans="2:7" ht="13.5" customHeight="1" x14ac:dyDescent="0.25">
      <c r="B153" s="11"/>
      <c r="C153" s="4"/>
      <c r="D153" s="5" t="str">
        <f t="shared" si="3"/>
        <v>(Ak 7 - Cl 68)</v>
      </c>
      <c r="E153" s="5" t="s">
        <v>150</v>
      </c>
      <c r="F153" s="5">
        <v>92</v>
      </c>
      <c r="G153" s="5" t="s">
        <v>9</v>
      </c>
    </row>
    <row r="154" spans="2:7" ht="13.5" customHeight="1" x14ac:dyDescent="0.25">
      <c r="B154" s="10" t="s">
        <v>169</v>
      </c>
      <c r="C154" s="4">
        <v>0.52332175925925928</v>
      </c>
      <c r="D154" s="5" t="str">
        <f t="shared" si="3"/>
        <v>Br. Emaus</v>
      </c>
      <c r="E154" s="5" t="s">
        <v>151</v>
      </c>
      <c r="F154" s="5"/>
      <c r="G154" s="5"/>
    </row>
    <row r="155" spans="2:7" ht="13.5" customHeight="1" x14ac:dyDescent="0.25">
      <c r="B155" s="11"/>
      <c r="C155" s="12"/>
      <c r="D155" s="5" t="str">
        <f t="shared" si="3"/>
        <v>(Ak 7 - Cl 70)</v>
      </c>
      <c r="E155" s="5" t="s">
        <v>152</v>
      </c>
      <c r="F155" s="5">
        <v>96</v>
      </c>
      <c r="G155" s="5" t="s">
        <v>9</v>
      </c>
    </row>
    <row r="156" spans="2:7" ht="13.5" customHeight="1" x14ac:dyDescent="0.25">
      <c r="B156" s="10" t="s">
        <v>169</v>
      </c>
      <c r="C156" s="4">
        <v>0.52449074074074076</v>
      </c>
      <c r="D156" s="50"/>
      <c r="E156" s="50"/>
      <c r="F156" s="5"/>
      <c r="G156" s="5"/>
    </row>
    <row r="157" spans="2:7" ht="13.5" customHeight="1" x14ac:dyDescent="0.25">
      <c r="B157" s="1"/>
      <c r="C157" s="1"/>
      <c r="D157" s="51" t="s">
        <v>171</v>
      </c>
      <c r="E157" s="52"/>
      <c r="F157" s="2">
        <f>SUM(F127:F156)</f>
        <v>2107</v>
      </c>
      <c r="G157" s="2"/>
    </row>
    <row r="158" spans="2:7" ht="13.5" customHeight="1" x14ac:dyDescent="0.25">
      <c r="B158" s="1"/>
      <c r="C158" s="1"/>
      <c r="D158" s="46" t="s">
        <v>172</v>
      </c>
      <c r="E158" s="47"/>
      <c r="F158" s="6">
        <f>+F157/60</f>
        <v>35.116666666666667</v>
      </c>
      <c r="G158" s="2"/>
    </row>
    <row r="159" spans="2:7" ht="13.5" customHeight="1" x14ac:dyDescent="0.25">
      <c r="B159" s="1"/>
      <c r="C159" s="1"/>
      <c r="D159" s="46" t="s">
        <v>174</v>
      </c>
      <c r="E159" s="46"/>
      <c r="F159" s="6">
        <f>+AVERAGE(F127:F156)/60</f>
        <v>2.3411111111111111</v>
      </c>
      <c r="G159" s="1"/>
    </row>
    <row r="160" spans="2:7" ht="7.5" customHeight="1" x14ac:dyDescent="0.25">
      <c r="B160" s="15"/>
      <c r="C160" s="15"/>
      <c r="D160" s="16"/>
      <c r="E160" s="16"/>
      <c r="F160" s="17"/>
      <c r="G160" s="15"/>
    </row>
    <row r="161" spans="2:7" ht="19.899999999999999" customHeight="1" x14ac:dyDescent="0.25">
      <c r="B161" s="3"/>
      <c r="C161" s="4"/>
      <c r="D161" s="3"/>
      <c r="E161" s="3"/>
      <c r="F161" s="5"/>
      <c r="G161" s="5"/>
    </row>
    <row r="162" spans="2:7" ht="10.5" customHeight="1" x14ac:dyDescent="0.25">
      <c r="B162" s="42" t="s">
        <v>175</v>
      </c>
      <c r="C162" s="42"/>
      <c r="D162" s="42"/>
      <c r="E162" s="42"/>
      <c r="F162" s="42"/>
      <c r="G162" s="42"/>
    </row>
    <row r="163" spans="2:7" ht="10.5" customHeight="1" thickBot="1" x14ac:dyDescent="0.3">
      <c r="B163" s="43"/>
      <c r="C163" s="43"/>
      <c r="D163" s="43"/>
      <c r="E163" s="43"/>
      <c r="F163" s="43"/>
      <c r="G163" s="43"/>
    </row>
    <row r="164" spans="2:7" ht="13.5" customHeight="1" thickTop="1" thickBot="1" x14ac:dyDescent="0.3">
      <c r="B164" s="9" t="s">
        <v>0</v>
      </c>
      <c r="C164" s="48" t="s">
        <v>125</v>
      </c>
      <c r="D164" s="48"/>
      <c r="E164" s="9" t="s">
        <v>2</v>
      </c>
      <c r="F164" s="49">
        <v>45437</v>
      </c>
      <c r="G164" s="48"/>
    </row>
    <row r="165" spans="2:7" ht="10" customHeight="1" thickTop="1" x14ac:dyDescent="0.25">
      <c r="B165" s="58" t="s">
        <v>3</v>
      </c>
      <c r="C165" s="56" t="s">
        <v>4</v>
      </c>
      <c r="D165" s="56" t="s">
        <v>5</v>
      </c>
      <c r="E165" s="56" t="s">
        <v>6</v>
      </c>
      <c r="F165" s="42" t="s">
        <v>7</v>
      </c>
      <c r="G165" s="42"/>
    </row>
    <row r="166" spans="2:7" ht="10" customHeight="1" thickBot="1" x14ac:dyDescent="0.3">
      <c r="B166" s="55"/>
      <c r="C166" s="57"/>
      <c r="D166" s="57"/>
      <c r="E166" s="57"/>
      <c r="F166" s="43"/>
      <c r="G166" s="43"/>
    </row>
    <row r="167" spans="2:7" ht="13.5" customHeight="1" thickTop="1" x14ac:dyDescent="0.25">
      <c r="B167" s="10" t="s">
        <v>170</v>
      </c>
      <c r="C167" s="4">
        <v>0.75</v>
      </c>
      <c r="D167" s="50" t="s">
        <v>8</v>
      </c>
      <c r="E167" s="50"/>
      <c r="F167" s="5">
        <v>186</v>
      </c>
      <c r="G167" s="5" t="s">
        <v>9</v>
      </c>
    </row>
    <row r="168" spans="2:7" ht="13.5" customHeight="1" x14ac:dyDescent="0.25">
      <c r="B168" s="10" t="s">
        <v>170</v>
      </c>
      <c r="C168" s="4">
        <v>0.75215277777777778</v>
      </c>
      <c r="D168" s="5" t="s">
        <v>126</v>
      </c>
      <c r="E168" s="5" t="s">
        <v>128</v>
      </c>
      <c r="F168" s="5"/>
      <c r="G168" s="5"/>
    </row>
    <row r="169" spans="2:7" ht="13.5" customHeight="1" x14ac:dyDescent="0.25">
      <c r="B169" s="10"/>
      <c r="C169" s="12"/>
      <c r="D169" s="5" t="s">
        <v>127</v>
      </c>
      <c r="E169" s="5" t="s">
        <v>129</v>
      </c>
      <c r="F169" s="5">
        <v>115</v>
      </c>
      <c r="G169" s="5" t="s">
        <v>9</v>
      </c>
    </row>
    <row r="170" spans="2:7" ht="13.5" customHeight="1" x14ac:dyDescent="0.25">
      <c r="B170" s="10" t="s">
        <v>170</v>
      </c>
      <c r="C170" s="4">
        <v>0.75348379629629625</v>
      </c>
      <c r="D170" s="5" t="str">
        <f t="shared" ref="D170:D195" si="4">+E168</f>
        <v xml:space="preserve">Br. La Merced </v>
      </c>
      <c r="E170" s="5" t="s">
        <v>130</v>
      </c>
      <c r="F170" s="5"/>
      <c r="G170" s="5"/>
    </row>
    <row r="171" spans="2:7" ht="13.5" customHeight="1" x14ac:dyDescent="0.25">
      <c r="B171" s="10"/>
      <c r="C171" s="12"/>
      <c r="D171" s="5" t="str">
        <f t="shared" si="4"/>
        <v>(Ak 7 - Cl 35)</v>
      </c>
      <c r="E171" s="5" t="s">
        <v>131</v>
      </c>
      <c r="F171" s="5">
        <v>72</v>
      </c>
      <c r="G171" s="5" t="s">
        <v>9</v>
      </c>
    </row>
    <row r="172" spans="2:7" ht="13.5" customHeight="1" x14ac:dyDescent="0.25">
      <c r="B172" s="10" t="s">
        <v>170</v>
      </c>
      <c r="C172" s="4">
        <v>0.7543171296296296</v>
      </c>
      <c r="D172" s="5" t="str">
        <f t="shared" si="4"/>
        <v>Parque Nacional</v>
      </c>
      <c r="E172" s="5" t="s">
        <v>132</v>
      </c>
      <c r="F172" s="5"/>
      <c r="G172" s="5"/>
    </row>
    <row r="173" spans="2:7" ht="13.5" customHeight="1" x14ac:dyDescent="0.25">
      <c r="B173" s="10"/>
      <c r="C173" s="12"/>
      <c r="D173" s="5" t="str">
        <f t="shared" si="4"/>
        <v>(Ak 7 - Cl 36)</v>
      </c>
      <c r="E173" s="5" t="s">
        <v>133</v>
      </c>
      <c r="F173" s="5">
        <v>138</v>
      </c>
      <c r="G173" s="5" t="s">
        <v>9</v>
      </c>
    </row>
    <row r="174" spans="2:7" ht="13.5" customHeight="1" x14ac:dyDescent="0.25">
      <c r="B174" s="10" t="s">
        <v>170</v>
      </c>
      <c r="C174" s="4">
        <v>0.75591435185185185</v>
      </c>
      <c r="D174" s="5" t="str">
        <f t="shared" si="4"/>
        <v xml:space="preserve">Universidad Javeriana </v>
      </c>
      <c r="E174" s="5" t="s">
        <v>134</v>
      </c>
      <c r="F174" s="5"/>
      <c r="G174" s="5"/>
    </row>
    <row r="175" spans="2:7" ht="13.5" customHeight="1" x14ac:dyDescent="0.25">
      <c r="B175" s="10"/>
      <c r="C175" s="12"/>
      <c r="D175" s="5" t="str">
        <f t="shared" si="4"/>
        <v>(Ak 7 - Cl 40)</v>
      </c>
      <c r="E175" s="5" t="s">
        <v>135</v>
      </c>
      <c r="F175" s="5">
        <v>108</v>
      </c>
      <c r="G175" s="5" t="s">
        <v>9</v>
      </c>
    </row>
    <row r="176" spans="2:7" ht="13.5" customHeight="1" x14ac:dyDescent="0.25">
      <c r="B176" s="10" t="s">
        <v>170</v>
      </c>
      <c r="C176" s="4">
        <v>0.75716435185185182</v>
      </c>
      <c r="D176" s="5" t="str">
        <f t="shared" si="4"/>
        <v>Universidad Javeriana</v>
      </c>
      <c r="E176" s="5" t="s">
        <v>136</v>
      </c>
      <c r="F176" s="5"/>
      <c r="G176" s="5"/>
    </row>
    <row r="177" spans="2:7" ht="13.5" customHeight="1" x14ac:dyDescent="0.25">
      <c r="B177" s="10"/>
      <c r="C177" s="12"/>
      <c r="D177" s="5" t="str">
        <f t="shared" si="4"/>
        <v>(Ak 7 - Cl 43)</v>
      </c>
      <c r="E177" s="5" t="s">
        <v>116</v>
      </c>
      <c r="F177" s="5">
        <v>142</v>
      </c>
      <c r="G177" s="5" t="s">
        <v>9</v>
      </c>
    </row>
    <row r="178" spans="2:7" ht="13.5" customHeight="1" x14ac:dyDescent="0.25">
      <c r="B178" s="10" t="s">
        <v>170</v>
      </c>
      <c r="C178" s="4">
        <v>0.75880787037037034</v>
      </c>
      <c r="D178" s="5" t="str">
        <f t="shared" si="4"/>
        <v>Br. Pardo Rubio</v>
      </c>
      <c r="E178" s="5" t="s">
        <v>136</v>
      </c>
      <c r="F178" s="5"/>
      <c r="G178" s="5"/>
    </row>
    <row r="179" spans="2:7" ht="13.5" customHeight="1" x14ac:dyDescent="0.25">
      <c r="B179" s="10"/>
      <c r="C179" s="12"/>
      <c r="D179" s="5" t="str">
        <f t="shared" si="4"/>
        <v>(Ak 7 - Cl 46)</v>
      </c>
      <c r="E179" s="5" t="s">
        <v>137</v>
      </c>
      <c r="F179" s="5">
        <v>136</v>
      </c>
      <c r="G179" s="5" t="s">
        <v>9</v>
      </c>
    </row>
    <row r="180" spans="2:7" ht="13.5" customHeight="1" x14ac:dyDescent="0.25">
      <c r="B180" s="10" t="s">
        <v>170</v>
      </c>
      <c r="C180" s="4">
        <v>0.7603819444444444</v>
      </c>
      <c r="D180" s="5" t="str">
        <f t="shared" si="4"/>
        <v>Br. Pardo Rubio</v>
      </c>
      <c r="E180" s="5" t="s">
        <v>138</v>
      </c>
      <c r="F180" s="5"/>
      <c r="G180" s="5"/>
    </row>
    <row r="181" spans="2:7" ht="13.5" customHeight="1" x14ac:dyDescent="0.25">
      <c r="B181" s="10"/>
      <c r="C181" s="12"/>
      <c r="D181" s="5" t="str">
        <f t="shared" si="4"/>
        <v>(Ak 7 - Cl 48a)</v>
      </c>
      <c r="E181" s="5" t="s">
        <v>139</v>
      </c>
      <c r="F181" s="5">
        <v>172</v>
      </c>
      <c r="G181" s="5" t="s">
        <v>9</v>
      </c>
    </row>
    <row r="182" spans="2:7" ht="13.5" customHeight="1" x14ac:dyDescent="0.25">
      <c r="B182" s="10" t="s">
        <v>170</v>
      </c>
      <c r="C182" s="4">
        <v>0.76237268518518519</v>
      </c>
      <c r="D182" s="5" t="str">
        <f t="shared" si="4"/>
        <v>Dirección De Sanidad</v>
      </c>
      <c r="E182" s="5" t="s">
        <v>140</v>
      </c>
      <c r="F182" s="5"/>
      <c r="G182" s="5"/>
    </row>
    <row r="183" spans="2:7" ht="13.5" customHeight="1" x14ac:dyDescent="0.25">
      <c r="B183" s="10"/>
      <c r="C183" s="12"/>
      <c r="D183" s="5" t="str">
        <f t="shared" si="4"/>
        <v>(Ak 7 - Cl 52)</v>
      </c>
      <c r="E183" s="5" t="s">
        <v>141</v>
      </c>
      <c r="F183" s="5">
        <v>190</v>
      </c>
      <c r="G183" s="5" t="s">
        <v>9</v>
      </c>
    </row>
    <row r="184" spans="2:7" ht="13.5" customHeight="1" x14ac:dyDescent="0.25">
      <c r="B184" s="10" t="s">
        <v>170</v>
      </c>
      <c r="C184" s="4">
        <v>0.76457175925925924</v>
      </c>
      <c r="D184" s="5" t="str">
        <f t="shared" si="4"/>
        <v>Br. Bosque Calderón</v>
      </c>
      <c r="E184" s="5" t="s">
        <v>69</v>
      </c>
      <c r="F184" s="5"/>
      <c r="G184" s="5"/>
    </row>
    <row r="185" spans="2:7" ht="13.5" customHeight="1" x14ac:dyDescent="0.25">
      <c r="B185" s="10"/>
      <c r="C185" s="12"/>
      <c r="D185" s="5" t="str">
        <f t="shared" si="4"/>
        <v>(Ak 7 - Cl 56)</v>
      </c>
      <c r="E185" s="5" t="s">
        <v>142</v>
      </c>
      <c r="F185" s="5">
        <v>123</v>
      </c>
      <c r="G185" s="5" t="s">
        <v>9</v>
      </c>
    </row>
    <row r="186" spans="2:7" ht="13.5" customHeight="1" x14ac:dyDescent="0.25">
      <c r="B186" s="10" t="s">
        <v>170</v>
      </c>
      <c r="C186" s="4">
        <v>0.76599537037037035</v>
      </c>
      <c r="D186" s="5" t="str">
        <f t="shared" si="4"/>
        <v>Universidad De La Salle</v>
      </c>
      <c r="E186" s="5" t="s">
        <v>143</v>
      </c>
      <c r="F186" s="5"/>
      <c r="G186" s="5"/>
    </row>
    <row r="187" spans="2:7" ht="13.5" customHeight="1" x14ac:dyDescent="0.25">
      <c r="B187" s="10"/>
      <c r="C187" s="12"/>
      <c r="D187" s="5" t="str">
        <f t="shared" si="4"/>
        <v>(Ak 7 - Cl 58)</v>
      </c>
      <c r="E187" s="5" t="s">
        <v>144</v>
      </c>
      <c r="F187" s="5">
        <v>174</v>
      </c>
      <c r="G187" s="5" t="s">
        <v>9</v>
      </c>
    </row>
    <row r="188" spans="2:7" ht="13.5" customHeight="1" x14ac:dyDescent="0.25">
      <c r="B188" s="10" t="s">
        <v>170</v>
      </c>
      <c r="C188" s="4">
        <v>0.76800925925925922</v>
      </c>
      <c r="D188" s="5" t="str">
        <f t="shared" si="4"/>
        <v>Br. La Salle</v>
      </c>
      <c r="E188" s="5" t="s">
        <v>145</v>
      </c>
      <c r="F188" s="5"/>
      <c r="G188" s="5"/>
    </row>
    <row r="189" spans="2:7" ht="13.5" customHeight="1" x14ac:dyDescent="0.25">
      <c r="B189" s="10"/>
      <c r="C189" s="12"/>
      <c r="D189" s="5" t="str">
        <f t="shared" si="4"/>
        <v>(Ak 7 - Cl 60a)</v>
      </c>
      <c r="E189" s="5" t="s">
        <v>146</v>
      </c>
      <c r="F189" s="5">
        <v>200</v>
      </c>
      <c r="G189" s="5" t="s">
        <v>9</v>
      </c>
    </row>
    <row r="190" spans="2:7" ht="13.5" customHeight="1" x14ac:dyDescent="0.25">
      <c r="B190" s="10" t="s">
        <v>170</v>
      </c>
      <c r="C190" s="4">
        <v>0.77032407407407411</v>
      </c>
      <c r="D190" s="5" t="str">
        <f t="shared" si="4"/>
        <v>Avenida Carrera 7</v>
      </c>
      <c r="E190" s="5" t="s">
        <v>147</v>
      </c>
      <c r="F190" s="5"/>
      <c r="G190" s="5"/>
    </row>
    <row r="191" spans="2:7" ht="13.5" customHeight="1" x14ac:dyDescent="0.25">
      <c r="B191" s="11"/>
      <c r="C191" s="12"/>
      <c r="D191" s="5" t="str">
        <f t="shared" si="4"/>
        <v>(Ak 7 - Cl 64)</v>
      </c>
      <c r="E191" s="5" t="s">
        <v>148</v>
      </c>
      <c r="F191" s="5">
        <v>237</v>
      </c>
      <c r="G191" s="5" t="s">
        <v>9</v>
      </c>
    </row>
    <row r="192" spans="2:7" ht="13.5" customHeight="1" x14ac:dyDescent="0.25">
      <c r="B192" s="10" t="s">
        <v>170</v>
      </c>
      <c r="C192" s="4">
        <v>0.77306712962962965</v>
      </c>
      <c r="D192" s="5" t="str">
        <f t="shared" si="4"/>
        <v>Clínica La Inmaculada</v>
      </c>
      <c r="E192" s="5" t="s">
        <v>149</v>
      </c>
      <c r="F192" s="5"/>
      <c r="G192" s="5"/>
    </row>
    <row r="193" spans="2:7" ht="13.5" customHeight="1" x14ac:dyDescent="0.25">
      <c r="B193" s="11"/>
      <c r="C193" s="4"/>
      <c r="D193" s="5" t="str">
        <f t="shared" si="4"/>
        <v>(Ak 7 - Cl 68)</v>
      </c>
      <c r="E193" s="5" t="s">
        <v>150</v>
      </c>
      <c r="F193" s="5">
        <v>92</v>
      </c>
      <c r="G193" s="5" t="s">
        <v>9</v>
      </c>
    </row>
    <row r="194" spans="2:7" ht="13.5" customHeight="1" x14ac:dyDescent="0.25">
      <c r="B194" s="10" t="s">
        <v>170</v>
      </c>
      <c r="C194" s="4">
        <v>0.77413194444444444</v>
      </c>
      <c r="D194" s="5" t="str">
        <f t="shared" si="4"/>
        <v>Br. Emaus</v>
      </c>
      <c r="E194" s="5" t="s">
        <v>151</v>
      </c>
      <c r="F194" s="5"/>
      <c r="G194" s="5"/>
    </row>
    <row r="195" spans="2:7" ht="13.5" customHeight="1" x14ac:dyDescent="0.25">
      <c r="B195" s="11"/>
      <c r="C195" s="12"/>
      <c r="D195" s="5" t="str">
        <f t="shared" si="4"/>
        <v>(Ak 7 - Cl 70)</v>
      </c>
      <c r="E195" s="5" t="s">
        <v>152</v>
      </c>
      <c r="F195" s="5">
        <v>96</v>
      </c>
      <c r="G195" s="5" t="s">
        <v>9</v>
      </c>
    </row>
    <row r="196" spans="2:7" ht="13.5" customHeight="1" x14ac:dyDescent="0.25">
      <c r="B196" s="10" t="s">
        <v>170</v>
      </c>
      <c r="C196" s="4">
        <v>0.7752430555555555</v>
      </c>
      <c r="D196" s="50"/>
      <c r="E196" s="50"/>
      <c r="F196" s="5"/>
      <c r="G196" s="5"/>
    </row>
    <row r="197" spans="2:7" ht="13.5" customHeight="1" x14ac:dyDescent="0.25">
      <c r="B197" s="1"/>
      <c r="C197" s="1"/>
      <c r="D197" s="51" t="s">
        <v>171</v>
      </c>
      <c r="E197" s="52"/>
      <c r="F197" s="2">
        <f>SUM(F167:F196)</f>
        <v>2181</v>
      </c>
      <c r="G197" s="2"/>
    </row>
    <row r="198" spans="2:7" ht="13.5" customHeight="1" x14ac:dyDescent="0.25">
      <c r="B198" s="1"/>
      <c r="C198" s="1"/>
      <c r="D198" s="46" t="s">
        <v>172</v>
      </c>
      <c r="E198" s="47"/>
      <c r="F198" s="6">
        <f>+F197/60</f>
        <v>36.35</v>
      </c>
      <c r="G198" s="2"/>
    </row>
    <row r="199" spans="2:7" ht="13.5" customHeight="1" x14ac:dyDescent="0.25">
      <c r="B199" s="1"/>
      <c r="C199" s="1"/>
      <c r="D199" s="46" t="s">
        <v>174</v>
      </c>
      <c r="E199" s="46"/>
      <c r="F199" s="6">
        <f>+AVERAGE(F167:F196)/60</f>
        <v>2.4233333333333333</v>
      </c>
      <c r="G199" s="1"/>
    </row>
    <row r="200" spans="2:7" ht="6" customHeight="1" x14ac:dyDescent="0.25">
      <c r="B200" s="15"/>
      <c r="C200" s="15"/>
      <c r="D200" s="16"/>
      <c r="E200" s="16"/>
      <c r="F200" s="17"/>
      <c r="G200" s="15"/>
    </row>
    <row r="201" spans="2:7" ht="19.899999999999999" customHeight="1" x14ac:dyDescent="0.25">
      <c r="F201" s="22"/>
      <c r="G201" s="5"/>
    </row>
  </sheetData>
  <mergeCells count="65">
    <mergeCell ref="D36:E36"/>
    <mergeCell ref="D7:E7"/>
    <mergeCell ref="D37:E37"/>
    <mergeCell ref="D196:E196"/>
    <mergeCell ref="D167:E167"/>
    <mergeCell ref="D156:E156"/>
    <mergeCell ref="D127:E127"/>
    <mergeCell ref="D116:E116"/>
    <mergeCell ref="D87:E87"/>
    <mergeCell ref="D76:E76"/>
    <mergeCell ref="D47:E47"/>
    <mergeCell ref="D38:E38"/>
    <mergeCell ref="D39:E39"/>
    <mergeCell ref="B42:G43"/>
    <mergeCell ref="C44:D44"/>
    <mergeCell ref="F44:G44"/>
    <mergeCell ref="B2:G3"/>
    <mergeCell ref="C4:D4"/>
    <mergeCell ref="F4:G4"/>
    <mergeCell ref="B5:B6"/>
    <mergeCell ref="C5:C6"/>
    <mergeCell ref="D5:D6"/>
    <mergeCell ref="E5:E6"/>
    <mergeCell ref="F5:G6"/>
    <mergeCell ref="B45:B46"/>
    <mergeCell ref="C45:C46"/>
    <mergeCell ref="D45:D46"/>
    <mergeCell ref="E45:E46"/>
    <mergeCell ref="F45:G46"/>
    <mergeCell ref="B85:B86"/>
    <mergeCell ref="C85:C86"/>
    <mergeCell ref="D85:D86"/>
    <mergeCell ref="E85:E86"/>
    <mergeCell ref="F85:G86"/>
    <mergeCell ref="D77:E77"/>
    <mergeCell ref="D78:E78"/>
    <mergeCell ref="D79:E79"/>
    <mergeCell ref="B82:G83"/>
    <mergeCell ref="C84:D84"/>
    <mergeCell ref="F84:G84"/>
    <mergeCell ref="B125:B126"/>
    <mergeCell ref="C125:C126"/>
    <mergeCell ref="D125:D126"/>
    <mergeCell ref="E125:E126"/>
    <mergeCell ref="F125:G126"/>
    <mergeCell ref="D117:E117"/>
    <mergeCell ref="D118:E118"/>
    <mergeCell ref="D119:E119"/>
    <mergeCell ref="B122:G123"/>
    <mergeCell ref="C124:D124"/>
    <mergeCell ref="F124:G124"/>
    <mergeCell ref="D197:E197"/>
    <mergeCell ref="D198:E198"/>
    <mergeCell ref="D199:E199"/>
    <mergeCell ref="D157:E157"/>
    <mergeCell ref="D158:E158"/>
    <mergeCell ref="D159:E159"/>
    <mergeCell ref="B162:G163"/>
    <mergeCell ref="C164:D164"/>
    <mergeCell ref="F164:G164"/>
    <mergeCell ref="B165:B166"/>
    <mergeCell ref="C165:C166"/>
    <mergeCell ref="D165:D166"/>
    <mergeCell ref="E165:E166"/>
    <mergeCell ref="F165:G166"/>
  </mergeCells>
  <pageMargins left="0.7" right="0.7" top="0.75" bottom="0.75" header="0.3" footer="0.3"/>
  <pageSetup scale="32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7BCA2-676C-401A-A6D2-59909FE30CC7}">
  <dimension ref="B2:Q120"/>
  <sheetViews>
    <sheetView tabSelected="1" topLeftCell="A67" zoomScale="85" zoomScaleNormal="100" workbookViewId="0">
      <selection activeCell="I108" sqref="I108"/>
    </sheetView>
  </sheetViews>
  <sheetFormatPr baseColWidth="10" defaultRowHeight="14.5" x14ac:dyDescent="0.35"/>
  <cols>
    <col min="1" max="1" width="6.7265625" style="32" customWidth="1"/>
    <col min="2" max="2" width="5.81640625" style="32" customWidth="1"/>
    <col min="3" max="3" width="9.54296875" style="32" customWidth="1"/>
    <col min="4" max="4" width="14.90625" style="32" customWidth="1"/>
    <col min="5" max="5" width="7.54296875" style="32" customWidth="1"/>
    <col min="6" max="6" width="12.54296875" style="32" customWidth="1"/>
    <col min="7" max="7" width="7.7265625" style="32" customWidth="1"/>
    <col min="8" max="8" width="15.54296875" style="32" customWidth="1"/>
    <col min="9" max="9" width="13.81640625" style="32" customWidth="1"/>
    <col min="10" max="10" width="11.453125" style="32" customWidth="1"/>
    <col min="11" max="16384" width="10.90625" style="32"/>
  </cols>
  <sheetData>
    <row r="2" spans="2:10" x14ac:dyDescent="0.35">
      <c r="B2" s="54" t="s">
        <v>1</v>
      </c>
      <c r="C2" s="8" t="s">
        <v>83</v>
      </c>
      <c r="D2" s="24" t="s">
        <v>84</v>
      </c>
      <c r="E2" s="1"/>
      <c r="F2" s="1"/>
      <c r="G2" s="1"/>
      <c r="H2" s="1"/>
      <c r="I2" s="1"/>
      <c r="J2" s="1"/>
    </row>
    <row r="3" spans="2:10" x14ac:dyDescent="0.35">
      <c r="B3" s="54"/>
      <c r="C3" s="8"/>
      <c r="D3" s="24" t="s">
        <v>85</v>
      </c>
      <c r="E3" s="1"/>
      <c r="F3" s="1"/>
      <c r="G3" s="1"/>
      <c r="H3" s="1"/>
      <c r="I3" s="1"/>
      <c r="J3" s="1"/>
    </row>
    <row r="4" spans="2:10" x14ac:dyDescent="0.35">
      <c r="B4" s="54"/>
      <c r="C4" s="29" t="s">
        <v>86</v>
      </c>
      <c r="D4" s="24" t="s">
        <v>87</v>
      </c>
      <c r="E4" s="1"/>
      <c r="F4" s="1"/>
      <c r="G4" s="1"/>
      <c r="H4" s="1"/>
      <c r="I4" s="1"/>
      <c r="J4" s="1"/>
    </row>
    <row r="5" spans="2:10" ht="15" customHeight="1" x14ac:dyDescent="0.35">
      <c r="B5" s="54"/>
      <c r="C5" s="29" t="s">
        <v>88</v>
      </c>
      <c r="D5" s="24" t="s">
        <v>89</v>
      </c>
      <c r="E5" s="1"/>
      <c r="F5" s="1"/>
      <c r="G5" s="1"/>
      <c r="H5" s="1"/>
      <c r="I5" s="1"/>
      <c r="J5" s="1"/>
    </row>
    <row r="6" spans="2:10" x14ac:dyDescent="0.35">
      <c r="B6" s="54"/>
      <c r="C6" s="29" t="s">
        <v>90</v>
      </c>
      <c r="D6" s="1" t="s">
        <v>91</v>
      </c>
      <c r="E6" s="1"/>
      <c r="F6" s="1"/>
      <c r="G6" s="1"/>
      <c r="H6" s="1"/>
      <c r="I6" s="1"/>
      <c r="J6" s="1"/>
    </row>
    <row r="7" spans="2:10" x14ac:dyDescent="0.35">
      <c r="B7" s="54"/>
      <c r="C7" s="30" t="s">
        <v>92</v>
      </c>
      <c r="D7" s="24" t="s">
        <v>93</v>
      </c>
      <c r="E7" s="1"/>
      <c r="F7" s="1"/>
      <c r="G7" s="1"/>
      <c r="H7" s="1"/>
      <c r="I7" s="1"/>
      <c r="J7" s="1"/>
    </row>
    <row r="8" spans="2:10" ht="19" x14ac:dyDescent="0.35">
      <c r="B8" s="54"/>
      <c r="C8" s="29" t="s">
        <v>94</v>
      </c>
      <c r="D8" s="27">
        <v>14</v>
      </c>
      <c r="E8" s="1"/>
      <c r="F8" s="1"/>
      <c r="G8" s="1"/>
      <c r="H8" s="1"/>
      <c r="I8" s="1"/>
      <c r="J8" s="1"/>
    </row>
    <row r="9" spans="2:10" x14ac:dyDescent="0.35">
      <c r="B9" s="54"/>
      <c r="C9" s="31" t="s">
        <v>95</v>
      </c>
      <c r="D9" s="1" t="s">
        <v>158</v>
      </c>
      <c r="E9" s="1"/>
      <c r="F9" s="1"/>
      <c r="G9" s="1"/>
      <c r="H9" s="1"/>
      <c r="I9" s="1"/>
      <c r="J9" s="1"/>
    </row>
    <row r="10" spans="2:10" x14ac:dyDescent="0.35">
      <c r="B10" s="54"/>
      <c r="C10" s="1"/>
      <c r="D10" s="1"/>
      <c r="E10" s="1"/>
      <c r="F10" s="1"/>
      <c r="G10" s="1"/>
      <c r="H10" s="1"/>
      <c r="I10" s="1"/>
      <c r="J10" s="1"/>
    </row>
    <row r="11" spans="2:10" x14ac:dyDescent="0.35">
      <c r="B11" s="54"/>
      <c r="C11" s="62" t="s">
        <v>75</v>
      </c>
      <c r="D11" s="42" t="s">
        <v>76</v>
      </c>
      <c r="E11" s="42" t="s">
        <v>77</v>
      </c>
      <c r="F11" s="42" t="s">
        <v>79</v>
      </c>
      <c r="G11" s="42" t="s">
        <v>78</v>
      </c>
      <c r="H11" s="42" t="s">
        <v>82</v>
      </c>
      <c r="I11" s="42" t="s">
        <v>180</v>
      </c>
      <c r="J11" s="42" t="s">
        <v>179</v>
      </c>
    </row>
    <row r="12" spans="2:10" ht="15" thickBot="1" x14ac:dyDescent="0.4">
      <c r="B12" s="54"/>
      <c r="C12" s="63"/>
      <c r="D12" s="43"/>
      <c r="E12" s="43"/>
      <c r="F12" s="43"/>
      <c r="G12" s="43"/>
      <c r="H12" s="43"/>
      <c r="I12" s="43"/>
      <c r="J12" s="43"/>
    </row>
    <row r="13" spans="2:10" ht="15" thickTop="1" x14ac:dyDescent="0.35">
      <c r="B13" s="54"/>
      <c r="C13" s="3" t="s">
        <v>1</v>
      </c>
      <c r="D13" s="33" t="str">
        <f>+'T12'!B7</f>
        <v>SABADO 20 DE ABRIL</v>
      </c>
      <c r="E13" s="5">
        <v>14</v>
      </c>
      <c r="F13" s="5">
        <f>+'T12'!F7</f>
        <v>120</v>
      </c>
      <c r="G13" s="5" t="s">
        <v>80</v>
      </c>
      <c r="H13" s="34">
        <f>+AVERAGE('T12'!F9:F33)</f>
        <v>163.69230769230768</v>
      </c>
      <c r="I13" s="14">
        <f>+'T12'!F36</f>
        <v>37.466666666666669</v>
      </c>
      <c r="J13" s="5">
        <v>32</v>
      </c>
    </row>
    <row r="14" spans="2:10" x14ac:dyDescent="0.35">
      <c r="B14" s="54"/>
      <c r="C14" s="3" t="s">
        <v>1</v>
      </c>
      <c r="D14" s="33" t="str">
        <f>+'T12'!B45</f>
        <v>MARTES 07 DE MAYO</v>
      </c>
      <c r="E14" s="5">
        <v>14</v>
      </c>
      <c r="F14" s="5">
        <f>+'T12'!F45</f>
        <v>300</v>
      </c>
      <c r="G14" s="5" t="s">
        <v>81</v>
      </c>
      <c r="H14" s="34">
        <f>+AVERAGE('T12'!F47:F71)</f>
        <v>174.61538461538461</v>
      </c>
      <c r="I14" s="14">
        <f>+'T12'!F74</f>
        <v>42.833333333333336</v>
      </c>
      <c r="J14" s="5">
        <v>35</v>
      </c>
    </row>
    <row r="15" spans="2:10" x14ac:dyDescent="0.35">
      <c r="B15" s="54"/>
      <c r="C15" s="3" t="s">
        <v>1</v>
      </c>
      <c r="D15" s="33" t="str">
        <f>+'T12'!B82</f>
        <v>SABADO 18 DE MAYO</v>
      </c>
      <c r="E15" s="5">
        <v>14</v>
      </c>
      <c r="F15" s="5">
        <f>+'T12'!F82</f>
        <v>162</v>
      </c>
      <c r="G15" s="5" t="s">
        <v>80</v>
      </c>
      <c r="H15" s="34">
        <f>+AVERAGE('T12'!F84:F108)</f>
        <v>156.61538461538461</v>
      </c>
      <c r="I15" s="14">
        <f>+'T12'!F111</f>
        <v>36.633333333333333</v>
      </c>
      <c r="J15" s="5">
        <v>23</v>
      </c>
    </row>
    <row r="16" spans="2:10" x14ac:dyDescent="0.35">
      <c r="B16" s="54"/>
      <c r="C16" s="3" t="s">
        <v>1</v>
      </c>
      <c r="D16" s="33" t="str">
        <f>+'T12'!B119</f>
        <v>MIERCOLES 22 DE MAYO</v>
      </c>
      <c r="E16" s="5">
        <v>14</v>
      </c>
      <c r="F16" s="5">
        <f>+'T12'!F119</f>
        <v>110</v>
      </c>
      <c r="G16" s="5" t="s">
        <v>81</v>
      </c>
      <c r="H16" s="34">
        <f>+AVERAGE('T12'!F121:F145)</f>
        <v>139.23076923076923</v>
      </c>
      <c r="I16" s="14">
        <f>+'T12'!F148</f>
        <v>32</v>
      </c>
      <c r="J16" s="5">
        <v>30</v>
      </c>
    </row>
    <row r="17" spans="2:17" x14ac:dyDescent="0.35">
      <c r="B17" s="54"/>
      <c r="C17" s="3" t="s">
        <v>1</v>
      </c>
      <c r="D17" s="33" t="str">
        <f>+'T12'!B156</f>
        <v>SABADO 1 DE JUNIO</v>
      </c>
      <c r="E17" s="5">
        <v>14</v>
      </c>
      <c r="F17" s="5">
        <f>+'T12'!F156</f>
        <v>120</v>
      </c>
      <c r="G17" s="19" t="s">
        <v>80</v>
      </c>
      <c r="H17" s="35">
        <f>+AVERAGE('T12'!F158:F182)</f>
        <v>144</v>
      </c>
      <c r="I17" s="18">
        <f>+'T12'!F185</f>
        <v>33.200000000000003</v>
      </c>
      <c r="J17" s="19">
        <v>29</v>
      </c>
    </row>
    <row r="18" spans="2:17" x14ac:dyDescent="0.35">
      <c r="B18" s="54"/>
      <c r="C18" s="3"/>
      <c r="D18" s="33"/>
      <c r="E18" s="5"/>
      <c r="F18" s="5"/>
      <c r="G18" s="2" t="s">
        <v>181</v>
      </c>
      <c r="H18" s="36">
        <f>+AVERAGE(H13:H17)</f>
        <v>155.63076923076923</v>
      </c>
      <c r="I18" s="36">
        <f t="shared" ref="I18:J18" si="0">+AVERAGE(I13:I17)</f>
        <v>36.426666666666662</v>
      </c>
      <c r="J18" s="36">
        <f t="shared" si="0"/>
        <v>29.8</v>
      </c>
    </row>
    <row r="19" spans="2:17" x14ac:dyDescent="0.35">
      <c r="B19" s="37"/>
    </row>
    <row r="20" spans="2:17" x14ac:dyDescent="0.35">
      <c r="B20" s="37"/>
    </row>
    <row r="21" spans="2:17" x14ac:dyDescent="0.35">
      <c r="B21" s="37"/>
    </row>
    <row r="22" spans="2:17" x14ac:dyDescent="0.35">
      <c r="B22" s="37"/>
    </row>
    <row r="23" spans="2:17" x14ac:dyDescent="0.35">
      <c r="B23" s="60" t="s">
        <v>176</v>
      </c>
      <c r="C23" s="59" t="s">
        <v>83</v>
      </c>
      <c r="D23" s="24" t="s">
        <v>84</v>
      </c>
      <c r="E23" s="1"/>
      <c r="F23" s="1"/>
      <c r="G23" s="1"/>
      <c r="H23" s="1"/>
      <c r="I23" s="61"/>
      <c r="J23" s="24"/>
      <c r="K23" s="1"/>
      <c r="L23" s="1"/>
      <c r="M23" s="1"/>
      <c r="N23" s="1"/>
      <c r="O23" s="1"/>
      <c r="P23" s="1"/>
      <c r="Q23" s="1"/>
    </row>
    <row r="24" spans="2:17" x14ac:dyDescent="0.35">
      <c r="B24" s="60"/>
      <c r="C24" s="59"/>
      <c r="D24" s="24" t="s">
        <v>85</v>
      </c>
      <c r="E24" s="1"/>
      <c r="F24" s="1"/>
      <c r="G24" s="1"/>
      <c r="H24" s="1"/>
      <c r="I24" s="61"/>
      <c r="J24" s="24"/>
      <c r="K24" s="1"/>
      <c r="L24" s="1"/>
      <c r="M24" s="1"/>
      <c r="N24" s="1"/>
      <c r="O24" s="1"/>
      <c r="P24" s="1"/>
      <c r="Q24" s="1"/>
    </row>
    <row r="25" spans="2:17" x14ac:dyDescent="0.35">
      <c r="B25" s="60"/>
      <c r="C25" s="29" t="s">
        <v>86</v>
      </c>
      <c r="D25" s="24" t="s">
        <v>100</v>
      </c>
      <c r="E25" s="1"/>
      <c r="F25" s="1"/>
      <c r="G25" s="1"/>
      <c r="H25" s="1"/>
      <c r="I25" s="25"/>
      <c r="J25" s="24"/>
      <c r="K25" s="1"/>
      <c r="L25" s="1"/>
      <c r="M25" s="1"/>
      <c r="N25" s="1"/>
      <c r="O25" s="1"/>
      <c r="P25" s="1"/>
      <c r="Q25" s="1"/>
    </row>
    <row r="26" spans="2:17" x14ac:dyDescent="0.35">
      <c r="B26" s="60"/>
      <c r="C26" s="29" t="s">
        <v>88</v>
      </c>
      <c r="D26" s="24" t="s">
        <v>101</v>
      </c>
      <c r="E26" s="1"/>
      <c r="F26" s="1"/>
      <c r="G26" s="1"/>
      <c r="H26" s="1"/>
      <c r="I26" s="25"/>
      <c r="J26" s="24"/>
      <c r="K26" s="1"/>
      <c r="L26" s="1"/>
      <c r="M26" s="1"/>
      <c r="N26" s="1"/>
      <c r="O26" s="1"/>
      <c r="P26" s="1"/>
      <c r="Q26" s="1"/>
    </row>
    <row r="27" spans="2:17" x14ac:dyDescent="0.35">
      <c r="B27" s="60"/>
      <c r="C27" s="29" t="s">
        <v>90</v>
      </c>
      <c r="D27" s="1" t="s">
        <v>91</v>
      </c>
      <c r="E27" s="1"/>
      <c r="F27" s="1"/>
      <c r="G27" s="1"/>
      <c r="H27" s="1"/>
      <c r="I27" s="25"/>
      <c r="J27" s="1"/>
      <c r="K27" s="1"/>
      <c r="L27" s="1"/>
      <c r="M27" s="1"/>
      <c r="N27" s="1"/>
      <c r="O27" s="1"/>
      <c r="P27" s="1"/>
      <c r="Q27" s="1"/>
    </row>
    <row r="28" spans="2:17" x14ac:dyDescent="0.35">
      <c r="B28" s="60"/>
      <c r="C28" s="30" t="s">
        <v>92</v>
      </c>
      <c r="D28" s="24" t="s">
        <v>102</v>
      </c>
      <c r="E28" s="1"/>
      <c r="F28" s="1"/>
      <c r="G28" s="1"/>
      <c r="H28" s="1"/>
      <c r="I28" s="26"/>
      <c r="J28" s="24"/>
      <c r="K28" s="1"/>
      <c r="L28" s="1"/>
      <c r="M28" s="1"/>
      <c r="N28" s="1"/>
      <c r="O28" s="1"/>
      <c r="P28" s="1"/>
      <c r="Q28" s="1"/>
    </row>
    <row r="29" spans="2:17" ht="19" x14ac:dyDescent="0.35">
      <c r="B29" s="60"/>
      <c r="C29" s="29" t="s">
        <v>94</v>
      </c>
      <c r="D29" s="27">
        <v>15</v>
      </c>
      <c r="E29" s="1"/>
      <c r="F29" s="1"/>
      <c r="G29" s="1"/>
      <c r="H29" s="1"/>
      <c r="I29" s="25"/>
      <c r="J29" s="27"/>
      <c r="K29" s="1"/>
      <c r="L29" s="1"/>
      <c r="M29" s="1"/>
      <c r="N29" s="1"/>
      <c r="O29" s="1"/>
      <c r="P29" s="1"/>
      <c r="Q29" s="1"/>
    </row>
    <row r="30" spans="2:17" x14ac:dyDescent="0.35">
      <c r="B30" s="60"/>
      <c r="C30" s="31" t="s">
        <v>95</v>
      </c>
      <c r="D30" s="1" t="s">
        <v>159</v>
      </c>
      <c r="E30" s="1"/>
      <c r="F30" s="1"/>
      <c r="G30" s="1"/>
      <c r="H30" s="1"/>
      <c r="I30" s="28"/>
      <c r="J30" s="1"/>
      <c r="K30" s="1"/>
      <c r="L30" s="1"/>
      <c r="M30" s="1"/>
      <c r="N30" s="1"/>
      <c r="O30" s="1"/>
      <c r="P30" s="1"/>
      <c r="Q30" s="1"/>
    </row>
    <row r="31" spans="2:17" ht="14.5" customHeight="1" x14ac:dyDescent="0.35">
      <c r="B31" s="60"/>
      <c r="C31" s="42" t="s">
        <v>75</v>
      </c>
      <c r="D31" s="42" t="s">
        <v>76</v>
      </c>
      <c r="E31" s="42" t="s">
        <v>77</v>
      </c>
      <c r="F31" s="42" t="s">
        <v>79</v>
      </c>
      <c r="G31" s="42" t="s">
        <v>78</v>
      </c>
      <c r="H31" s="42" t="s">
        <v>82</v>
      </c>
      <c r="I31" s="42" t="s">
        <v>180</v>
      </c>
      <c r="J31" s="42" t="s">
        <v>179</v>
      </c>
      <c r="K31" s="1"/>
      <c r="L31" s="1"/>
      <c r="M31" s="1"/>
      <c r="N31" s="1"/>
      <c r="O31" s="1"/>
      <c r="P31" s="1"/>
      <c r="Q31" s="1"/>
    </row>
    <row r="32" spans="2:17" ht="15" thickBot="1" x14ac:dyDescent="0.4">
      <c r="B32" s="60"/>
      <c r="C32" s="43"/>
      <c r="D32" s="43"/>
      <c r="E32" s="43"/>
      <c r="F32" s="43"/>
      <c r="G32" s="43"/>
      <c r="H32" s="43"/>
      <c r="I32" s="43"/>
      <c r="J32" s="43"/>
      <c r="K32" s="1"/>
      <c r="L32" s="1"/>
      <c r="M32" s="1"/>
      <c r="N32" s="1"/>
      <c r="O32" s="1"/>
      <c r="P32" s="1"/>
      <c r="Q32" s="1"/>
    </row>
    <row r="33" spans="2:17" ht="15" thickTop="1" x14ac:dyDescent="0.35">
      <c r="B33" s="60"/>
      <c r="C33" s="5">
        <v>183</v>
      </c>
      <c r="D33" s="33" t="str">
        <f>+'183'!B7</f>
        <v>SABADO 27 DE ABRIL</v>
      </c>
      <c r="E33" s="5">
        <v>15</v>
      </c>
      <c r="F33" s="5">
        <f>+'183'!F7</f>
        <v>42</v>
      </c>
      <c r="G33" s="5" t="s">
        <v>80</v>
      </c>
      <c r="H33" s="22">
        <f>+AVERAGE('183'!F9:F35)</f>
        <v>137.78571428571428</v>
      </c>
      <c r="I33" s="14">
        <f>+'183'!F38</f>
        <v>32.85</v>
      </c>
      <c r="J33" s="5">
        <v>25</v>
      </c>
      <c r="K33" s="1"/>
      <c r="L33" s="1"/>
      <c r="M33" s="1"/>
      <c r="N33" s="1"/>
      <c r="O33" s="1"/>
      <c r="P33" s="1"/>
      <c r="Q33" s="1"/>
    </row>
    <row r="34" spans="2:17" x14ac:dyDescent="0.35">
      <c r="B34" s="60"/>
      <c r="C34" s="5">
        <v>183</v>
      </c>
      <c r="D34" s="33" t="str">
        <f>+'183'!B47</f>
        <v>VIERNES 03 DE MAYO</v>
      </c>
      <c r="E34" s="5">
        <v>15</v>
      </c>
      <c r="F34" s="5">
        <f>+'183'!F47</f>
        <v>115</v>
      </c>
      <c r="G34" s="5" t="s">
        <v>81</v>
      </c>
      <c r="H34" s="22">
        <f>+AVERAGE('183'!F49:F75)</f>
        <v>132</v>
      </c>
      <c r="I34" s="14">
        <f>+'183'!F78</f>
        <v>32.716666666666669</v>
      </c>
      <c r="J34" s="5">
        <v>15</v>
      </c>
      <c r="K34" s="1"/>
      <c r="L34" s="1"/>
      <c r="M34" s="1"/>
      <c r="N34" s="1"/>
      <c r="O34" s="1"/>
      <c r="P34" s="1"/>
      <c r="Q34" s="1"/>
    </row>
    <row r="35" spans="2:17" x14ac:dyDescent="0.35">
      <c r="B35" s="60"/>
      <c r="C35" s="5">
        <v>183</v>
      </c>
      <c r="D35" s="33" t="str">
        <f>+'183'!B87</f>
        <v>SABADO 11 DE MAYO</v>
      </c>
      <c r="E35" s="5">
        <v>15</v>
      </c>
      <c r="F35" s="5">
        <f>+'183'!F87</f>
        <v>480</v>
      </c>
      <c r="G35" s="5" t="s">
        <v>81</v>
      </c>
      <c r="H35" s="22">
        <f>+AVERAGE('183'!F89:F115)</f>
        <v>137.42857142857142</v>
      </c>
      <c r="I35" s="14">
        <f>+'183'!F118</f>
        <v>40.06666666666667</v>
      </c>
      <c r="J35" s="5">
        <v>12</v>
      </c>
      <c r="K35" s="1"/>
      <c r="L35" s="1"/>
      <c r="M35" s="1"/>
      <c r="N35" s="1"/>
      <c r="O35" s="1"/>
      <c r="P35" s="1"/>
      <c r="Q35" s="1"/>
    </row>
    <row r="36" spans="2:17" x14ac:dyDescent="0.35">
      <c r="B36" s="60"/>
      <c r="C36" s="5">
        <v>183</v>
      </c>
      <c r="D36" s="33" t="str">
        <f>+'183'!B127</f>
        <v>MIERCOLES 15 DE MAYO</v>
      </c>
      <c r="E36" s="5">
        <v>15</v>
      </c>
      <c r="F36" s="5">
        <f>+'183'!F127</f>
        <v>120</v>
      </c>
      <c r="G36" s="5" t="s">
        <v>80</v>
      </c>
      <c r="H36" s="22">
        <f>+AVERAGE('183'!F129:F155)</f>
        <v>138.42857142857142</v>
      </c>
      <c r="I36" s="14">
        <f>+'183'!F158</f>
        <v>34.299999999999997</v>
      </c>
      <c r="J36" s="5">
        <v>19</v>
      </c>
      <c r="K36" s="1"/>
      <c r="L36" s="1"/>
      <c r="M36" s="1"/>
      <c r="N36" s="1"/>
      <c r="O36" s="1"/>
      <c r="P36" s="1"/>
      <c r="Q36" s="1"/>
    </row>
    <row r="37" spans="2:17" x14ac:dyDescent="0.35">
      <c r="B37" s="60"/>
      <c r="C37" s="5">
        <v>183</v>
      </c>
      <c r="D37" s="33" t="str">
        <f>+'T12'!B45</f>
        <v>MARTES 07 DE MAYO</v>
      </c>
      <c r="E37" s="5">
        <v>15</v>
      </c>
      <c r="F37" s="5">
        <f>+'183'!F167</f>
        <v>196</v>
      </c>
      <c r="G37" s="19" t="s">
        <v>81</v>
      </c>
      <c r="H37" s="38">
        <f>+AVERAGE('183'!F169:F195)</f>
        <v>146.78571428571428</v>
      </c>
      <c r="I37" s="18">
        <f>+'183'!F198</f>
        <v>37.516666666666666</v>
      </c>
      <c r="J37" s="19">
        <v>20</v>
      </c>
      <c r="K37" s="1"/>
      <c r="L37" s="1"/>
      <c r="M37" s="1"/>
      <c r="N37" s="1"/>
      <c r="O37" s="1"/>
      <c r="P37" s="1"/>
      <c r="Q37" s="1"/>
    </row>
    <row r="38" spans="2:17" x14ac:dyDescent="0.35">
      <c r="B38" s="60"/>
      <c r="C38" s="1"/>
      <c r="D38" s="1"/>
      <c r="E38" s="1"/>
      <c r="F38" s="1"/>
      <c r="G38" s="2" t="s">
        <v>181</v>
      </c>
      <c r="H38" s="36">
        <f>+AVERAGE(H33:H37)</f>
        <v>138.48571428571427</v>
      </c>
      <c r="I38" s="36">
        <f t="shared" ref="I38" si="1">+AVERAGE(I33:I37)</f>
        <v>35.489999999999995</v>
      </c>
      <c r="J38" s="36">
        <f t="shared" ref="J38" si="2">+AVERAGE(J33:J37)</f>
        <v>18.2</v>
      </c>
      <c r="K38" s="1"/>
      <c r="L38" s="1"/>
      <c r="M38" s="1"/>
      <c r="N38" s="1"/>
      <c r="O38" s="1"/>
      <c r="P38" s="1"/>
      <c r="Q38" s="1"/>
    </row>
    <row r="39" spans="2:17" x14ac:dyDescent="0.35">
      <c r="B39" s="37"/>
    </row>
    <row r="40" spans="2:17" x14ac:dyDescent="0.35">
      <c r="B40" s="37"/>
    </row>
    <row r="41" spans="2:17" x14ac:dyDescent="0.35">
      <c r="B41" s="37"/>
    </row>
    <row r="43" spans="2:17" s="1" customFormat="1" ht="14.5" customHeight="1" x14ac:dyDescent="0.35">
      <c r="B43" s="60" t="s">
        <v>35</v>
      </c>
      <c r="C43" s="59" t="s">
        <v>83</v>
      </c>
      <c r="D43" s="24" t="s">
        <v>96</v>
      </c>
      <c r="I43" s="61"/>
      <c r="J43" s="24"/>
    </row>
    <row r="44" spans="2:17" s="1" customFormat="1" ht="14.5" customHeight="1" x14ac:dyDescent="0.35">
      <c r="B44" s="60"/>
      <c r="C44" s="59"/>
      <c r="D44" s="24" t="s">
        <v>97</v>
      </c>
      <c r="I44" s="61"/>
      <c r="J44" s="24"/>
    </row>
    <row r="45" spans="2:17" s="1" customFormat="1" ht="14.5" customHeight="1" x14ac:dyDescent="0.35">
      <c r="B45" s="60"/>
      <c r="C45" s="29" t="s">
        <v>86</v>
      </c>
      <c r="D45" s="24" t="s">
        <v>87</v>
      </c>
      <c r="I45" s="25"/>
      <c r="J45" s="24"/>
    </row>
    <row r="46" spans="2:17" s="1" customFormat="1" ht="14.5" customHeight="1" x14ac:dyDescent="0.35">
      <c r="B46" s="60"/>
      <c r="C46" s="29" t="s">
        <v>88</v>
      </c>
      <c r="D46" s="24" t="s">
        <v>98</v>
      </c>
      <c r="I46" s="25"/>
      <c r="J46" s="24"/>
    </row>
    <row r="47" spans="2:17" s="1" customFormat="1" ht="14.5" customHeight="1" x14ac:dyDescent="0.35">
      <c r="B47" s="60"/>
      <c r="C47" s="29" t="s">
        <v>90</v>
      </c>
      <c r="D47" s="1" t="s">
        <v>91</v>
      </c>
      <c r="I47" s="25"/>
    </row>
    <row r="48" spans="2:17" s="1" customFormat="1" ht="14.5" customHeight="1" x14ac:dyDescent="0.35">
      <c r="B48" s="60"/>
      <c r="C48" s="30" t="s">
        <v>92</v>
      </c>
      <c r="D48" s="24" t="s">
        <v>99</v>
      </c>
      <c r="I48" s="26"/>
      <c r="J48" s="24"/>
    </row>
    <row r="49" spans="2:10" s="1" customFormat="1" ht="18.5" customHeight="1" x14ac:dyDescent="0.35">
      <c r="B49" s="60"/>
      <c r="C49" s="29" t="s">
        <v>94</v>
      </c>
      <c r="D49" s="27">
        <v>15</v>
      </c>
      <c r="I49" s="25"/>
      <c r="J49" s="27"/>
    </row>
    <row r="50" spans="2:10" s="1" customFormat="1" ht="14.5" customHeight="1" x14ac:dyDescent="0.35">
      <c r="B50" s="60"/>
      <c r="C50" s="31" t="s">
        <v>95</v>
      </c>
      <c r="D50" s="1" t="s">
        <v>159</v>
      </c>
      <c r="I50" s="28"/>
    </row>
    <row r="51" spans="2:10" s="1" customFormat="1" ht="9.5" x14ac:dyDescent="0.35">
      <c r="B51" s="60"/>
    </row>
    <row r="52" spans="2:10" s="1" customFormat="1" ht="9.5" customHeight="1" x14ac:dyDescent="0.35">
      <c r="B52" s="60"/>
      <c r="C52" s="42" t="s">
        <v>75</v>
      </c>
      <c r="D52" s="42" t="s">
        <v>76</v>
      </c>
      <c r="E52" s="42" t="s">
        <v>77</v>
      </c>
      <c r="F52" s="42" t="s">
        <v>79</v>
      </c>
      <c r="G52" s="42" t="s">
        <v>78</v>
      </c>
      <c r="H52" s="42" t="s">
        <v>82</v>
      </c>
      <c r="I52" s="42" t="s">
        <v>180</v>
      </c>
      <c r="J52" s="42" t="s">
        <v>179</v>
      </c>
    </row>
    <row r="53" spans="2:10" s="1" customFormat="1" ht="10" thickBot="1" x14ac:dyDescent="0.4">
      <c r="B53" s="60"/>
      <c r="C53" s="43"/>
      <c r="D53" s="43"/>
      <c r="E53" s="43"/>
      <c r="F53" s="43"/>
      <c r="G53" s="43"/>
      <c r="H53" s="43"/>
      <c r="I53" s="43"/>
      <c r="J53" s="43"/>
    </row>
    <row r="54" spans="2:10" s="1" customFormat="1" ht="15" customHeight="1" thickTop="1" x14ac:dyDescent="0.35">
      <c r="B54" s="60"/>
      <c r="C54" s="3" t="s">
        <v>35</v>
      </c>
      <c r="D54" s="33" t="str">
        <f>+'C124'!B7</f>
        <v>SABADO 20 DE ABRIL</v>
      </c>
      <c r="E54" s="5">
        <v>15</v>
      </c>
      <c r="F54" s="5">
        <f>+'C124'!F7</f>
        <v>180</v>
      </c>
      <c r="G54" s="5" t="s">
        <v>80</v>
      </c>
      <c r="H54" s="22">
        <f>+AVERAGE('C124'!F9:F35)</f>
        <v>133.85714285714286</v>
      </c>
      <c r="I54" s="14">
        <f>+'C124'!F38</f>
        <v>34.233333333333334</v>
      </c>
      <c r="J54" s="5">
        <v>23</v>
      </c>
    </row>
    <row r="55" spans="2:10" s="1" customFormat="1" ht="15" customHeight="1" x14ac:dyDescent="0.35">
      <c r="B55" s="60"/>
      <c r="C55" s="3" t="s">
        <v>35</v>
      </c>
      <c r="D55" s="33" t="str">
        <f>+'C124'!B47</f>
        <v>MARTES 07 DE MAYO</v>
      </c>
      <c r="E55" s="5">
        <v>15</v>
      </c>
      <c r="F55" s="5">
        <f>+'C124'!F47</f>
        <v>420</v>
      </c>
      <c r="G55" s="5" t="s">
        <v>81</v>
      </c>
      <c r="H55" s="22">
        <f>+AVERAGE('C124'!F49:F75)</f>
        <v>132.85714285714286</v>
      </c>
      <c r="I55" s="14">
        <f>+'C124'!F78</f>
        <v>38</v>
      </c>
      <c r="J55" s="5">
        <v>20</v>
      </c>
    </row>
    <row r="56" spans="2:10" s="1" customFormat="1" ht="15" customHeight="1" x14ac:dyDescent="0.35">
      <c r="B56" s="60"/>
      <c r="C56" s="3" t="s">
        <v>35</v>
      </c>
      <c r="D56" s="33" t="str">
        <f>+'C124'!B87</f>
        <v>SABADO 18 DE MAYO</v>
      </c>
      <c r="E56" s="5">
        <v>15</v>
      </c>
      <c r="F56" s="5">
        <f>+'C124'!F87</f>
        <v>192</v>
      </c>
      <c r="G56" s="5" t="s">
        <v>80</v>
      </c>
      <c r="H56" s="22">
        <f>+AVERAGE('C124'!F89:F115)</f>
        <v>127.64285714285714</v>
      </c>
      <c r="I56" s="14">
        <f>+'C124'!F118</f>
        <v>32.983333333333334</v>
      </c>
      <c r="J56" s="5">
        <v>18</v>
      </c>
    </row>
    <row r="57" spans="2:10" s="1" customFormat="1" ht="15" customHeight="1" x14ac:dyDescent="0.35">
      <c r="B57" s="60"/>
      <c r="C57" s="3" t="s">
        <v>35</v>
      </c>
      <c r="D57" s="33" t="str">
        <f>+'C124'!B127</f>
        <v>MIERCOLES 22 DE MAYO</v>
      </c>
      <c r="E57" s="5">
        <v>15</v>
      </c>
      <c r="F57" s="5">
        <f>+'C124'!F127</f>
        <v>134</v>
      </c>
      <c r="G57" s="5" t="s">
        <v>81</v>
      </c>
      <c r="H57" s="22">
        <f>+AVERAGE('C124'!F129:F155)</f>
        <v>150.5</v>
      </c>
      <c r="I57" s="14">
        <f>+'C124'!F158</f>
        <v>37.35</v>
      </c>
      <c r="J57" s="5">
        <v>25</v>
      </c>
    </row>
    <row r="58" spans="2:10" s="1" customFormat="1" ht="15" customHeight="1" x14ac:dyDescent="0.35">
      <c r="B58" s="60"/>
      <c r="C58" s="3" t="s">
        <v>35</v>
      </c>
      <c r="D58" s="33" t="str">
        <f>+'C124'!B167</f>
        <v>SABADO 1 DE JUNIO</v>
      </c>
      <c r="E58" s="5">
        <v>15</v>
      </c>
      <c r="F58" s="5">
        <f>+'C124'!F167</f>
        <v>242</v>
      </c>
      <c r="G58" s="19" t="s">
        <v>80</v>
      </c>
      <c r="H58" s="38">
        <f>+AVERAGE('C124'!F169:F195)</f>
        <v>143.71428571428572</v>
      </c>
      <c r="I58" s="18">
        <f>+'C124'!F198</f>
        <v>37.56666666666667</v>
      </c>
      <c r="J58" s="19">
        <v>20</v>
      </c>
    </row>
    <row r="59" spans="2:10" s="1" customFormat="1" ht="9.5" x14ac:dyDescent="0.35">
      <c r="B59" s="60"/>
      <c r="G59" s="2" t="s">
        <v>181</v>
      </c>
      <c r="H59" s="36">
        <f>+AVERAGE(H54:H58)</f>
        <v>137.71428571428572</v>
      </c>
      <c r="I59" s="36">
        <f t="shared" ref="I59" si="3">+AVERAGE(I54:I58)</f>
        <v>36.026666666666664</v>
      </c>
      <c r="J59" s="36">
        <f t="shared" ref="J59" si="4">+AVERAGE(J54:J58)</f>
        <v>21.2</v>
      </c>
    </row>
    <row r="60" spans="2:10" s="1" customFormat="1" ht="9.5" x14ac:dyDescent="0.35"/>
    <row r="61" spans="2:10" s="1" customFormat="1" ht="9.5" x14ac:dyDescent="0.35"/>
    <row r="62" spans="2:10" s="1" customFormat="1" ht="9.5" x14ac:dyDescent="0.35"/>
    <row r="63" spans="2:10" s="1" customFormat="1" ht="9.5" x14ac:dyDescent="0.35"/>
    <row r="64" spans="2:10" s="1" customFormat="1" ht="9.5" x14ac:dyDescent="0.35"/>
    <row r="65" spans="2:10" s="1" customFormat="1" ht="9.5" x14ac:dyDescent="0.35"/>
    <row r="66" spans="2:10" s="1" customFormat="1" ht="9.5" x14ac:dyDescent="0.35">
      <c r="B66" s="60" t="s">
        <v>103</v>
      </c>
      <c r="C66" s="59" t="s">
        <v>83</v>
      </c>
      <c r="D66" s="24" t="s">
        <v>84</v>
      </c>
      <c r="I66" s="61"/>
      <c r="J66" s="24"/>
    </row>
    <row r="67" spans="2:10" s="1" customFormat="1" ht="9.5" x14ac:dyDescent="0.35">
      <c r="B67" s="60"/>
      <c r="C67" s="59"/>
      <c r="D67" s="24" t="s">
        <v>85</v>
      </c>
      <c r="I67" s="61"/>
      <c r="J67" s="24"/>
    </row>
    <row r="68" spans="2:10" s="1" customFormat="1" ht="9.5" x14ac:dyDescent="0.35">
      <c r="B68" s="60"/>
      <c r="C68" s="29" t="s">
        <v>86</v>
      </c>
      <c r="D68" s="24" t="s">
        <v>89</v>
      </c>
      <c r="I68" s="25"/>
      <c r="J68" s="24"/>
    </row>
    <row r="69" spans="2:10" s="1" customFormat="1" ht="9.5" x14ac:dyDescent="0.35">
      <c r="B69" s="60"/>
      <c r="C69" s="29" t="s">
        <v>88</v>
      </c>
      <c r="D69" s="24" t="s">
        <v>160</v>
      </c>
      <c r="I69" s="25"/>
      <c r="J69" s="24"/>
    </row>
    <row r="70" spans="2:10" s="1" customFormat="1" ht="9.5" x14ac:dyDescent="0.35">
      <c r="B70" s="60"/>
      <c r="C70" s="29" t="s">
        <v>90</v>
      </c>
      <c r="D70" s="1" t="s">
        <v>91</v>
      </c>
      <c r="I70" s="25"/>
    </row>
    <row r="71" spans="2:10" s="1" customFormat="1" ht="9.5" x14ac:dyDescent="0.35">
      <c r="B71" s="60"/>
      <c r="C71" s="30" t="s">
        <v>92</v>
      </c>
      <c r="D71" s="24" t="s">
        <v>102</v>
      </c>
      <c r="I71" s="26"/>
      <c r="J71" s="24"/>
    </row>
    <row r="72" spans="2:10" s="1" customFormat="1" ht="19" x14ac:dyDescent="0.35">
      <c r="B72" s="60"/>
      <c r="C72" s="29" t="s">
        <v>94</v>
      </c>
      <c r="D72" s="27">
        <v>15</v>
      </c>
      <c r="I72" s="25"/>
      <c r="J72" s="27"/>
    </row>
    <row r="73" spans="2:10" s="1" customFormat="1" ht="9.5" x14ac:dyDescent="0.35">
      <c r="B73" s="60"/>
      <c r="C73" s="31" t="s">
        <v>95</v>
      </c>
      <c r="D73" s="1" t="s">
        <v>161</v>
      </c>
      <c r="I73" s="28"/>
    </row>
    <row r="74" spans="2:10" s="1" customFormat="1" ht="9.5" x14ac:dyDescent="0.35">
      <c r="B74" s="60"/>
    </row>
    <row r="75" spans="2:10" s="1" customFormat="1" ht="9.5" customHeight="1" x14ac:dyDescent="0.35">
      <c r="B75" s="60"/>
      <c r="C75" s="42" t="s">
        <v>75</v>
      </c>
      <c r="D75" s="42" t="s">
        <v>76</v>
      </c>
      <c r="E75" s="42" t="s">
        <v>77</v>
      </c>
      <c r="F75" s="42" t="s">
        <v>79</v>
      </c>
      <c r="G75" s="42" t="s">
        <v>78</v>
      </c>
      <c r="H75" s="42" t="s">
        <v>82</v>
      </c>
      <c r="I75" s="42" t="s">
        <v>180</v>
      </c>
      <c r="J75" s="42" t="s">
        <v>179</v>
      </c>
    </row>
    <row r="76" spans="2:10" s="1" customFormat="1" ht="10" thickBot="1" x14ac:dyDescent="0.4">
      <c r="B76" s="60"/>
      <c r="C76" s="43"/>
      <c r="D76" s="43"/>
      <c r="E76" s="43"/>
      <c r="F76" s="43"/>
      <c r="G76" s="43"/>
      <c r="H76" s="43"/>
      <c r="I76" s="43"/>
      <c r="J76" s="43"/>
    </row>
    <row r="77" spans="2:10" s="1" customFormat="1" ht="16" customHeight="1" thickTop="1" x14ac:dyDescent="0.35">
      <c r="B77" s="60"/>
      <c r="C77" s="5" t="s">
        <v>103</v>
      </c>
      <c r="D77" s="33" t="str">
        <f>+'T25'!B7</f>
        <v>SABADO 27 DE ABRIL</v>
      </c>
      <c r="E77" s="5">
        <v>15</v>
      </c>
      <c r="F77" s="5">
        <f>+'T25'!F7</f>
        <v>66</v>
      </c>
      <c r="G77" s="5" t="s">
        <v>80</v>
      </c>
      <c r="H77" s="22">
        <f>+AVERAGE('T25'!F9:F35)</f>
        <v>131</v>
      </c>
      <c r="I77" s="14">
        <f>+'T25'!F38</f>
        <v>31.666666666666668</v>
      </c>
      <c r="J77" s="5">
        <v>23</v>
      </c>
    </row>
    <row r="78" spans="2:10" s="1" customFormat="1" ht="16" customHeight="1" x14ac:dyDescent="0.35">
      <c r="B78" s="60"/>
      <c r="C78" s="5" t="s">
        <v>103</v>
      </c>
      <c r="D78" s="33" t="str">
        <f>+'T25'!B47</f>
        <v>VIERNES 03 DE MAYO</v>
      </c>
      <c r="E78" s="5">
        <v>15</v>
      </c>
      <c r="F78" s="5">
        <f>+'T25'!F47</f>
        <v>185</v>
      </c>
      <c r="G78" s="5" t="s">
        <v>81</v>
      </c>
      <c r="H78" s="22">
        <f>+AVERAGE('T25'!F49:F75)</f>
        <v>138.14285714285714</v>
      </c>
      <c r="I78" s="14">
        <f>+'T25'!F78</f>
        <v>35.31666666666667</v>
      </c>
      <c r="J78" s="5">
        <v>18</v>
      </c>
    </row>
    <row r="79" spans="2:10" s="1" customFormat="1" ht="16" customHeight="1" x14ac:dyDescent="0.35">
      <c r="B79" s="60"/>
      <c r="C79" s="5" t="s">
        <v>103</v>
      </c>
      <c r="D79" s="33" t="str">
        <f>+'T25'!B87</f>
        <v>SABADO 11 DE MAYO</v>
      </c>
      <c r="E79" s="5">
        <v>15</v>
      </c>
      <c r="F79" s="5">
        <f>+'T25'!F87</f>
        <v>186</v>
      </c>
      <c r="G79" s="5" t="s">
        <v>81</v>
      </c>
      <c r="H79" s="22">
        <f>+AVERAGE('T25'!F89:F115)</f>
        <v>149.42857142857142</v>
      </c>
      <c r="I79" s="14">
        <f>+'T25'!F118</f>
        <v>37.966666666666669</v>
      </c>
      <c r="J79" s="5">
        <v>20</v>
      </c>
    </row>
    <row r="80" spans="2:10" s="1" customFormat="1" ht="16" customHeight="1" x14ac:dyDescent="0.35">
      <c r="B80" s="60"/>
      <c r="C80" s="5" t="s">
        <v>103</v>
      </c>
      <c r="D80" s="33" t="str">
        <f>+'T25'!B127</f>
        <v>MIERCOLES 15 DE MAYO</v>
      </c>
      <c r="E80" s="5">
        <v>15</v>
      </c>
      <c r="F80" s="5">
        <f>+'T25'!F127</f>
        <v>95</v>
      </c>
      <c r="G80" s="5" t="s">
        <v>80</v>
      </c>
      <c r="H80" s="22">
        <f>+AVERAGE('T25'!F129:F155)</f>
        <v>155.57142857142858</v>
      </c>
      <c r="I80" s="14">
        <f>+'T25'!F158</f>
        <v>37.883333333333333</v>
      </c>
      <c r="J80" s="5">
        <v>21</v>
      </c>
    </row>
    <row r="81" spans="2:10" s="1" customFormat="1" ht="16" customHeight="1" x14ac:dyDescent="0.35">
      <c r="B81" s="60"/>
      <c r="C81" s="5" t="s">
        <v>103</v>
      </c>
      <c r="D81" s="33" t="str">
        <f>+'T25'!B167</f>
        <v>SABADO 25 DE MAYO</v>
      </c>
      <c r="E81" s="5">
        <v>15</v>
      </c>
      <c r="F81" s="5">
        <f>+'T25'!F167</f>
        <v>325</v>
      </c>
      <c r="G81" s="19" t="s">
        <v>81</v>
      </c>
      <c r="H81" s="38">
        <f>+AVERAGE('T25'!F169:F195)</f>
        <v>152.28571428571428</v>
      </c>
      <c r="I81" s="18">
        <f>+'T25'!F198</f>
        <v>40.950000000000003</v>
      </c>
      <c r="J81" s="19">
        <v>27</v>
      </c>
    </row>
    <row r="82" spans="2:10" s="1" customFormat="1" ht="16" customHeight="1" x14ac:dyDescent="0.35">
      <c r="B82" s="60"/>
      <c r="G82" s="2" t="s">
        <v>181</v>
      </c>
      <c r="H82" s="36">
        <f>+AVERAGE(H77:H81)</f>
        <v>145.28571428571428</v>
      </c>
      <c r="I82" s="36">
        <f t="shared" ref="I82" si="5">+AVERAGE(I77:I81)</f>
        <v>36.756666666666675</v>
      </c>
      <c r="J82" s="36">
        <f t="shared" ref="J82" si="6">+AVERAGE(J77:J81)</f>
        <v>21.8</v>
      </c>
    </row>
    <row r="83" spans="2:10" s="1" customFormat="1" ht="20.5" customHeight="1" x14ac:dyDescent="0.35"/>
    <row r="84" spans="2:10" s="1" customFormat="1" ht="11.5" customHeight="1" x14ac:dyDescent="0.35">
      <c r="B84" s="60" t="s">
        <v>125</v>
      </c>
      <c r="C84" s="59" t="s">
        <v>83</v>
      </c>
      <c r="D84" s="24" t="s">
        <v>162</v>
      </c>
      <c r="I84" s="61"/>
      <c r="J84" s="24"/>
    </row>
    <row r="85" spans="2:10" s="1" customFormat="1" ht="11.5" customHeight="1" x14ac:dyDescent="0.35">
      <c r="B85" s="60"/>
      <c r="C85" s="59"/>
      <c r="D85" s="24" t="s">
        <v>163</v>
      </c>
      <c r="I85" s="61"/>
      <c r="J85" s="24"/>
    </row>
    <row r="86" spans="2:10" s="1" customFormat="1" ht="11.5" customHeight="1" x14ac:dyDescent="0.35">
      <c r="B86" s="60"/>
      <c r="C86" s="29" t="s">
        <v>86</v>
      </c>
      <c r="D86" s="24" t="s">
        <v>164</v>
      </c>
      <c r="I86" s="25"/>
      <c r="J86" s="24"/>
    </row>
    <row r="87" spans="2:10" s="1" customFormat="1" ht="11.5" customHeight="1" x14ac:dyDescent="0.35">
      <c r="B87" s="60"/>
      <c r="C87" s="29" t="s">
        <v>88</v>
      </c>
      <c r="D87" s="24" t="s">
        <v>100</v>
      </c>
      <c r="I87" s="25"/>
      <c r="J87" s="24"/>
    </row>
    <row r="88" spans="2:10" s="1" customFormat="1" ht="11.5" customHeight="1" x14ac:dyDescent="0.35">
      <c r="B88" s="60"/>
      <c r="C88" s="29" t="s">
        <v>90</v>
      </c>
      <c r="D88" s="1" t="s">
        <v>91</v>
      </c>
      <c r="I88" s="25"/>
    </row>
    <row r="89" spans="2:10" s="1" customFormat="1" ht="11.5" customHeight="1" x14ac:dyDescent="0.35">
      <c r="B89" s="60"/>
      <c r="C89" s="30" t="s">
        <v>92</v>
      </c>
      <c r="D89" s="24" t="s">
        <v>102</v>
      </c>
      <c r="I89" s="26"/>
      <c r="J89" s="24"/>
    </row>
    <row r="90" spans="2:10" s="1" customFormat="1" ht="15" customHeight="1" x14ac:dyDescent="0.35">
      <c r="B90" s="60"/>
      <c r="C90" s="29" t="s">
        <v>94</v>
      </c>
      <c r="D90" s="27">
        <v>15</v>
      </c>
      <c r="I90" s="25"/>
      <c r="J90" s="27"/>
    </row>
    <row r="91" spans="2:10" s="1" customFormat="1" ht="12.5" customHeight="1" x14ac:dyDescent="0.35">
      <c r="B91" s="60"/>
      <c r="C91" s="31" t="s">
        <v>95</v>
      </c>
      <c r="D91" s="1" t="s">
        <v>165</v>
      </c>
      <c r="I91" s="28"/>
    </row>
    <row r="92" spans="2:10" s="1" customFormat="1" ht="9.5" x14ac:dyDescent="0.35">
      <c r="B92" s="60"/>
    </row>
    <row r="93" spans="2:10" s="1" customFormat="1" ht="9.5" x14ac:dyDescent="0.35">
      <c r="B93" s="60"/>
    </row>
    <row r="94" spans="2:10" s="1" customFormat="1" ht="9.5" customHeight="1" x14ac:dyDescent="0.35">
      <c r="B94" s="60"/>
      <c r="C94" s="42" t="s">
        <v>75</v>
      </c>
      <c r="D94" s="42" t="s">
        <v>76</v>
      </c>
      <c r="E94" s="42" t="s">
        <v>77</v>
      </c>
      <c r="F94" s="42" t="s">
        <v>79</v>
      </c>
      <c r="G94" s="42" t="s">
        <v>78</v>
      </c>
      <c r="H94" s="42" t="s">
        <v>82</v>
      </c>
      <c r="I94" s="42" t="s">
        <v>180</v>
      </c>
      <c r="J94" s="42" t="s">
        <v>179</v>
      </c>
    </row>
    <row r="95" spans="2:10" s="1" customFormat="1" ht="10" thickBot="1" x14ac:dyDescent="0.4">
      <c r="B95" s="60"/>
      <c r="C95" s="43"/>
      <c r="D95" s="43"/>
      <c r="E95" s="43"/>
      <c r="F95" s="43"/>
      <c r="G95" s="43"/>
      <c r="H95" s="43"/>
      <c r="I95" s="43"/>
      <c r="J95" s="43"/>
    </row>
    <row r="96" spans="2:10" s="1" customFormat="1" ht="13.5" customHeight="1" thickTop="1" x14ac:dyDescent="0.35">
      <c r="B96" s="60"/>
      <c r="C96" s="5" t="s">
        <v>125</v>
      </c>
      <c r="D96" s="33" t="str">
        <f>+'B907'!B7</f>
        <v>SABADO 27 DE ABRIL</v>
      </c>
      <c r="E96" s="5">
        <v>15</v>
      </c>
      <c r="F96" s="5">
        <f>+'B907'!F7</f>
        <v>85</v>
      </c>
      <c r="G96" s="5" t="s">
        <v>80</v>
      </c>
      <c r="H96" s="22">
        <f>+AVERAGE('B907'!F9:F35)</f>
        <v>145.64285714285714</v>
      </c>
      <c r="I96" s="14">
        <f>+'B907'!F38</f>
        <v>35.4</v>
      </c>
      <c r="J96" s="5">
        <v>26</v>
      </c>
    </row>
    <row r="97" spans="2:10" s="1" customFormat="1" ht="13.5" customHeight="1" x14ac:dyDescent="0.35">
      <c r="B97" s="60"/>
      <c r="C97" s="5" t="s">
        <v>125</v>
      </c>
      <c r="D97" s="33" t="str">
        <f>+'B907'!B47</f>
        <v>VIERNES 03 DE MAYO</v>
      </c>
      <c r="E97" s="5">
        <v>15</v>
      </c>
      <c r="F97" s="5">
        <f>+'B907'!F47</f>
        <v>225</v>
      </c>
      <c r="G97" s="5" t="s">
        <v>81</v>
      </c>
      <c r="H97" s="22">
        <f>+AVERAGE('B907'!F49:F75)</f>
        <v>144.71428571428572</v>
      </c>
      <c r="I97" s="14">
        <f>+'B907'!F78</f>
        <v>37.516666666666666</v>
      </c>
      <c r="J97" s="5">
        <v>22</v>
      </c>
    </row>
    <row r="98" spans="2:10" s="1" customFormat="1" ht="13.5" customHeight="1" x14ac:dyDescent="0.35">
      <c r="B98" s="60"/>
      <c r="C98" s="5" t="s">
        <v>125</v>
      </c>
      <c r="D98" s="33" t="str">
        <f>+'B907'!B87</f>
        <v>SABADO 11 DE MAYO</v>
      </c>
      <c r="E98" s="5">
        <v>15</v>
      </c>
      <c r="F98" s="5">
        <f>+'B907'!F87</f>
        <v>165</v>
      </c>
      <c r="G98" s="5" t="s">
        <v>81</v>
      </c>
      <c r="H98" s="22">
        <f>+AVERAGE('B907'!F89:F115)</f>
        <v>142.28571428571428</v>
      </c>
      <c r="I98" s="14">
        <f>+'B907'!F118</f>
        <v>35.950000000000003</v>
      </c>
      <c r="J98" s="5">
        <v>30</v>
      </c>
    </row>
    <row r="99" spans="2:10" s="1" customFormat="1" ht="13.5" customHeight="1" x14ac:dyDescent="0.35">
      <c r="B99" s="60"/>
      <c r="C99" s="5" t="s">
        <v>125</v>
      </c>
      <c r="D99" s="33" t="str">
        <f>+'B907'!B127</f>
        <v>MIERCOLES 15 DE MAYO</v>
      </c>
      <c r="E99" s="5">
        <v>15</v>
      </c>
      <c r="F99" s="5">
        <f>+'B907'!F127</f>
        <v>112</v>
      </c>
      <c r="G99" s="5" t="s">
        <v>81</v>
      </c>
      <c r="H99" s="22">
        <f>+AVERAGE('B907'!F129:F155)</f>
        <v>142.5</v>
      </c>
      <c r="I99" s="14">
        <f>+'B907'!F158</f>
        <v>35.116666666666667</v>
      </c>
      <c r="J99" s="5">
        <v>24</v>
      </c>
    </row>
    <row r="100" spans="2:10" s="1" customFormat="1" ht="13.5" customHeight="1" x14ac:dyDescent="0.35">
      <c r="B100" s="60"/>
      <c r="C100" s="5" t="s">
        <v>125</v>
      </c>
      <c r="D100" s="33" t="str">
        <f>+'B907'!B167</f>
        <v>SABADO 25 DE MAYO</v>
      </c>
      <c r="E100" s="5">
        <v>15</v>
      </c>
      <c r="F100" s="5">
        <f>+'B907'!F167</f>
        <v>186</v>
      </c>
      <c r="G100" s="19" t="s">
        <v>81</v>
      </c>
      <c r="H100" s="38">
        <f>+AVERAGE('B907'!F169:F195)</f>
        <v>142.5</v>
      </c>
      <c r="I100" s="18">
        <f>+'B907'!F198</f>
        <v>36.35</v>
      </c>
      <c r="J100" s="19">
        <v>28</v>
      </c>
    </row>
    <row r="101" spans="2:10" s="1" customFormat="1" ht="13.5" customHeight="1" x14ac:dyDescent="0.35">
      <c r="B101" s="60"/>
      <c r="G101" s="2" t="s">
        <v>181</v>
      </c>
      <c r="H101" s="36">
        <f>+AVERAGE(H96:H100)</f>
        <v>143.52857142857141</v>
      </c>
      <c r="I101" s="36">
        <f t="shared" ref="I101" si="7">+AVERAGE(I96:I100)</f>
        <v>36.066666666666663</v>
      </c>
      <c r="J101" s="36">
        <f t="shared" ref="J101" si="8">+AVERAGE(J96:J100)</f>
        <v>26</v>
      </c>
    </row>
    <row r="102" spans="2:10" s="1" customFormat="1" ht="9.5" x14ac:dyDescent="0.35"/>
    <row r="103" spans="2:10" s="1" customFormat="1" ht="9.5" x14ac:dyDescent="0.35"/>
    <row r="104" spans="2:10" s="1" customFormat="1" ht="9.5" x14ac:dyDescent="0.35"/>
    <row r="111" spans="2:10" ht="15" thickBot="1" x14ac:dyDescent="0.4">
      <c r="E111" s="64" t="s">
        <v>182</v>
      </c>
      <c r="F111" s="64"/>
      <c r="G111" s="64"/>
      <c r="H111" s="64"/>
      <c r="I111" s="64"/>
      <c r="J111" s="64"/>
    </row>
    <row r="112" spans="2:10" ht="15" thickTop="1" x14ac:dyDescent="0.35">
      <c r="E112" s="62" t="s">
        <v>75</v>
      </c>
      <c r="F112" s="42" t="s">
        <v>77</v>
      </c>
      <c r="G112" s="42" t="s">
        <v>79</v>
      </c>
      <c r="H112" s="42" t="s">
        <v>183</v>
      </c>
      <c r="I112" s="42" t="s">
        <v>180</v>
      </c>
      <c r="J112" s="42" t="s">
        <v>184</v>
      </c>
    </row>
    <row r="113" spans="5:10" ht="15" thickBot="1" x14ac:dyDescent="0.4">
      <c r="E113" s="63"/>
      <c r="F113" s="43"/>
      <c r="G113" s="43"/>
      <c r="H113" s="43"/>
      <c r="I113" s="43"/>
      <c r="J113" s="43"/>
    </row>
    <row r="114" spans="5:10" ht="15" thickTop="1" x14ac:dyDescent="0.35">
      <c r="E114" s="3" t="s">
        <v>1</v>
      </c>
      <c r="F114" s="5">
        <v>14</v>
      </c>
      <c r="G114" s="5">
        <v>162.4</v>
      </c>
      <c r="H114" s="34">
        <v>155.6</v>
      </c>
      <c r="I114" s="34">
        <v>36.4</v>
      </c>
      <c r="J114" s="34">
        <v>29.8</v>
      </c>
    </row>
    <row r="115" spans="5:10" x14ac:dyDescent="0.35">
      <c r="E115" s="5">
        <v>183</v>
      </c>
      <c r="F115" s="5">
        <v>15</v>
      </c>
      <c r="G115" s="5">
        <v>190.6</v>
      </c>
      <c r="H115" s="34">
        <v>138.5</v>
      </c>
      <c r="I115" s="34">
        <v>35.5</v>
      </c>
      <c r="J115" s="34">
        <v>18.2</v>
      </c>
    </row>
    <row r="116" spans="5:10" x14ac:dyDescent="0.35">
      <c r="E116" s="3" t="s">
        <v>35</v>
      </c>
      <c r="F116" s="5">
        <v>15</v>
      </c>
      <c r="G116" s="5">
        <v>233.6</v>
      </c>
      <c r="H116" s="34">
        <v>137.69999999999999</v>
      </c>
      <c r="I116" s="34">
        <v>36</v>
      </c>
      <c r="J116" s="34">
        <v>21.2</v>
      </c>
    </row>
    <row r="117" spans="5:10" x14ac:dyDescent="0.35">
      <c r="E117" s="5" t="s">
        <v>103</v>
      </c>
      <c r="F117" s="5">
        <v>15</v>
      </c>
      <c r="G117" s="5">
        <v>171.4</v>
      </c>
      <c r="H117" s="34">
        <v>145.30000000000001</v>
      </c>
      <c r="I117" s="34">
        <v>36.799999999999997</v>
      </c>
      <c r="J117" s="34">
        <v>21.8</v>
      </c>
    </row>
    <row r="118" spans="5:10" x14ac:dyDescent="0.35">
      <c r="E118" s="5" t="s">
        <v>125</v>
      </c>
      <c r="F118" s="5">
        <v>15</v>
      </c>
      <c r="G118" s="5">
        <v>154.6</v>
      </c>
      <c r="H118" s="34">
        <v>143.5</v>
      </c>
      <c r="I118" s="34">
        <v>36.1</v>
      </c>
      <c r="J118" s="34">
        <v>26</v>
      </c>
    </row>
    <row r="119" spans="5:10" ht="15" thickBot="1" x14ac:dyDescent="0.4">
      <c r="E119" s="5"/>
      <c r="F119" s="5"/>
      <c r="G119" s="39"/>
      <c r="H119" s="40"/>
      <c r="I119" s="40"/>
      <c r="J119" s="40"/>
    </row>
    <row r="120" spans="5:10" ht="15" thickTop="1" x14ac:dyDescent="0.35">
      <c r="E120" s="1"/>
      <c r="F120" s="2" t="s">
        <v>181</v>
      </c>
      <c r="G120" s="5">
        <f>+AVERAGE(G114:G118)</f>
        <v>182.52</v>
      </c>
      <c r="H120" s="5">
        <f t="shared" ref="H120:J120" si="9">+AVERAGE(H114:H118)</f>
        <v>144.12</v>
      </c>
      <c r="I120" s="5">
        <f t="shared" si="9"/>
        <v>36.159999999999997</v>
      </c>
      <c r="J120" s="5">
        <f t="shared" si="9"/>
        <v>23.4</v>
      </c>
    </row>
  </sheetData>
  <mergeCells count="60">
    <mergeCell ref="F52:F53"/>
    <mergeCell ref="E111:J111"/>
    <mergeCell ref="E112:E113"/>
    <mergeCell ref="F112:F113"/>
    <mergeCell ref="G112:G113"/>
    <mergeCell ref="H112:H113"/>
    <mergeCell ref="I112:I113"/>
    <mergeCell ref="J112:J113"/>
    <mergeCell ref="J94:J95"/>
    <mergeCell ref="J75:J76"/>
    <mergeCell ref="I84:I85"/>
    <mergeCell ref="H94:H95"/>
    <mergeCell ref="I94:I95"/>
    <mergeCell ref="E94:E95"/>
    <mergeCell ref="F94:F95"/>
    <mergeCell ref="G94:G95"/>
    <mergeCell ref="B2:B18"/>
    <mergeCell ref="B43:B59"/>
    <mergeCell ref="C52:C53"/>
    <mergeCell ref="D52:D53"/>
    <mergeCell ref="E52:E53"/>
    <mergeCell ref="C11:C12"/>
    <mergeCell ref="D11:D12"/>
    <mergeCell ref="E11:E12"/>
    <mergeCell ref="C43:C44"/>
    <mergeCell ref="F11:F12"/>
    <mergeCell ref="C31:C32"/>
    <mergeCell ref="D31:D32"/>
    <mergeCell ref="E31:E32"/>
    <mergeCell ref="F31:F32"/>
    <mergeCell ref="C23:C24"/>
    <mergeCell ref="I43:I44"/>
    <mergeCell ref="J52:J53"/>
    <mergeCell ref="G52:G53"/>
    <mergeCell ref="G11:G12"/>
    <mergeCell ref="H52:H53"/>
    <mergeCell ref="I52:I53"/>
    <mergeCell ref="I23:I24"/>
    <mergeCell ref="G31:G32"/>
    <mergeCell ref="H31:H32"/>
    <mergeCell ref="H11:H12"/>
    <mergeCell ref="I31:I32"/>
    <mergeCell ref="J31:J32"/>
    <mergeCell ref="I11:I12"/>
    <mergeCell ref="J11:J12"/>
    <mergeCell ref="I66:I67"/>
    <mergeCell ref="C75:C76"/>
    <mergeCell ref="D75:D76"/>
    <mergeCell ref="E75:E76"/>
    <mergeCell ref="F75:F76"/>
    <mergeCell ref="G75:G76"/>
    <mergeCell ref="H75:H76"/>
    <mergeCell ref="I75:I76"/>
    <mergeCell ref="C66:C67"/>
    <mergeCell ref="C84:C85"/>
    <mergeCell ref="B84:B101"/>
    <mergeCell ref="B23:B38"/>
    <mergeCell ref="C94:C95"/>
    <mergeCell ref="D94:D95"/>
    <mergeCell ref="B66:B8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T12</vt:lpstr>
      <vt:lpstr>183</vt:lpstr>
      <vt:lpstr>C124</vt:lpstr>
      <vt:lpstr>T25</vt:lpstr>
      <vt:lpstr>B907</vt:lpstr>
      <vt:lpstr>DATOS</vt:lpstr>
      <vt:lpstr>'183'!Área_de_impresión</vt:lpstr>
      <vt:lpstr>'B907'!Área_de_impresión</vt:lpstr>
      <vt:lpstr>'C124'!Área_de_impresión</vt:lpstr>
      <vt:lpstr>'T12'!Área_de_impresión</vt:lpstr>
      <vt:lpstr>'T25'!Área_de_impresión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Hidrosanitas</dc:creator>
  <cp:lastModifiedBy>somos_08</cp:lastModifiedBy>
  <dcterms:created xsi:type="dcterms:W3CDTF">2024-06-25T22:15:17Z</dcterms:created>
  <dcterms:modified xsi:type="dcterms:W3CDTF">2025-04-15T12:50:27Z</dcterms:modified>
</cp:coreProperties>
</file>