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ibliotecaUGC\Desktop\Trabajo de grado\"/>
    </mc:Choice>
  </mc:AlternateContent>
  <bookViews>
    <workbookView xWindow="600" yWindow="210" windowWidth="15480" windowHeight="11505" activeTab="3"/>
  </bookViews>
  <sheets>
    <sheet name="PRESENTACION " sheetId="1" r:id="rId1"/>
    <sheet name="DATOS DE ENTRADA" sheetId="2" r:id="rId2"/>
    <sheet name="SIMULADOR" sheetId="3" r:id="rId3"/>
    <sheet name="INFORME DE CAPTACION " sheetId="5" r:id="rId4"/>
    <sheet name="REPORTE" sheetId="6" r:id="rId5"/>
    <sheet name="VINCULOS" sheetId="7" r:id="rId6"/>
    <sheet name="CRONOGRAMA DE ACTIVIDADES" sheetId="9" r:id="rId7"/>
  </sheets>
  <definedNames>
    <definedName name="_xlnm.Print_Area" localSheetId="6">'CRONOGRAMA DE ACTIVIDADES'!$A:$F</definedName>
    <definedName name="_xlnm.Print_Area" localSheetId="1">'DATOS DE ENTRADA'!$A$1:$F$22</definedName>
    <definedName name="_xlnm.Print_Area" localSheetId="3">'INFORME DE CAPTACION '!$A$1:$G$11</definedName>
    <definedName name="_xlnm.Print_Area" localSheetId="0">'PRESENTACION '!$A$1:$G$34</definedName>
    <definedName name="_xlnm.Print_Area" localSheetId="4">REPORTE!$B$1:$N$29</definedName>
    <definedName name="_xlnm.Print_Area" localSheetId="2">SIMULADOR!$A$1:$F$34</definedName>
    <definedName name="_xlnm.Print_Area" localSheetId="5">VINCULOS!$C$1:$P$10</definedName>
  </definedNames>
  <calcPr calcId="152511"/>
</workbook>
</file>

<file path=xl/calcChain.xml><?xml version="1.0" encoding="utf-8"?>
<calcChain xmlns="http://schemas.openxmlformats.org/spreadsheetml/2006/main">
  <c r="F15" i="9" l="1"/>
  <c r="F10" i="9"/>
  <c r="F16" i="9" s="1"/>
  <c r="F3" i="9"/>
  <c r="E4" i="9" s="1"/>
  <c r="F4" i="9" s="1"/>
  <c r="E5" i="9" s="1"/>
  <c r="F5" i="9" s="1"/>
  <c r="E6" i="9" s="1"/>
  <c r="F6" i="9" s="1"/>
  <c r="E7" i="9" s="1"/>
  <c r="F7" i="9" s="1"/>
  <c r="E8" i="9" s="1"/>
  <c r="F8" i="9" s="1"/>
  <c r="E9" i="9" s="1"/>
  <c r="F9" i="9" s="1"/>
  <c r="H18" i="6"/>
  <c r="B5" i="3"/>
  <c r="B7" i="3" s="1"/>
  <c r="F14" i="9" l="1"/>
  <c r="C13" i="3"/>
  <c r="C14" i="3" l="1"/>
  <c r="C15" i="3" s="1"/>
  <c r="C16" i="3" s="1"/>
</calcChain>
</file>

<file path=xl/sharedStrings.xml><?xml version="1.0" encoding="utf-8"?>
<sst xmlns="http://schemas.openxmlformats.org/spreadsheetml/2006/main" count="75" uniqueCount="71">
  <si>
    <t>UNIVERSIDAD LA GRAN COLOMBIA</t>
  </si>
  <si>
    <t>FACULTAD DE POSTGRADOS</t>
  </si>
  <si>
    <t>ESPECIALIZACION EN GERENCIA FINANCIERA</t>
  </si>
  <si>
    <t>PRESENTADO POR: DIANA ALESSANDRA BLANCO BERNAL</t>
  </si>
  <si>
    <t>KARINA CAICEDO MATURANA</t>
  </si>
  <si>
    <t>SIMULADOR ALTERNATIVAS DE RENTABILIDAD EN CDT</t>
  </si>
  <si>
    <t>ORDEN</t>
  </si>
  <si>
    <t>TERMINO DE CDT (Dias)</t>
  </si>
  <si>
    <t>REFERENCIA 1</t>
  </si>
  <si>
    <t>REFERENCIA 2</t>
  </si>
  <si>
    <t>TIPO DE CDT</t>
  </si>
  <si>
    <t>TASA DE INTERES</t>
  </si>
  <si>
    <t>TASAS DE INTERESES</t>
  </si>
  <si>
    <t>TIPOS DE TASAS</t>
  </si>
  <si>
    <t>T.E.D.</t>
  </si>
  <si>
    <t>VALOR DEL CDT</t>
  </si>
  <si>
    <t>PLAZO CDT (Dias)</t>
  </si>
  <si>
    <t>VALOR DE LOS INTERESES</t>
  </si>
  <si>
    <t xml:space="preserve">RETENCION </t>
  </si>
  <si>
    <t>VALOR FUTURO DEL CDT</t>
  </si>
  <si>
    <t>VALOR FUTURO DESPUES DE TAX</t>
  </si>
  <si>
    <t>ELIJA EL TIPO DE CDT</t>
  </si>
  <si>
    <t xml:space="preserve">ORDEN  </t>
  </si>
  <si>
    <t xml:space="preserve">90 DIAS </t>
  </si>
  <si>
    <t xml:space="preserve">120  DIAS </t>
  </si>
  <si>
    <t>150 DIAS</t>
  </si>
  <si>
    <t>180 DIAS</t>
  </si>
  <si>
    <t>FILA</t>
  </si>
  <si>
    <t>COLUMNA</t>
  </si>
  <si>
    <t xml:space="preserve">REPORTE DE CAPTACION </t>
  </si>
  <si>
    <t>TABLA DE CONTENIDO</t>
  </si>
  <si>
    <t xml:space="preserve">PRESENTACION </t>
  </si>
  <si>
    <t>DOCENTE: SOHELY RUA</t>
  </si>
  <si>
    <t>JAVIER SADOT</t>
  </si>
  <si>
    <t>PROYECYO DE INVESTIGACION</t>
  </si>
  <si>
    <t>DATOS DE ENTRADA</t>
  </si>
  <si>
    <t>SIMULADOR</t>
  </si>
  <si>
    <t xml:space="preserve">INFORME DE CAPTACION </t>
  </si>
  <si>
    <t>REPORTE</t>
  </si>
  <si>
    <t>PUBLICIDAD</t>
  </si>
  <si>
    <t xml:space="preserve">BANCO CAJA SOCIAL </t>
  </si>
  <si>
    <t xml:space="preserve">BANCOLOMBIA </t>
  </si>
  <si>
    <t>COLPATRIA</t>
  </si>
  <si>
    <t xml:space="preserve">DAVIVIENDA </t>
  </si>
  <si>
    <t>BANCOLOMBIA</t>
  </si>
  <si>
    <t>DAVIVIENDA</t>
  </si>
  <si>
    <t>11 DE JUNIO DE 2015, BOGOTA D.C.</t>
  </si>
  <si>
    <t xml:space="preserve">LITERATURA ACERCA DE LA ORGANIZACIÓN CIMARRON </t>
  </si>
  <si>
    <t>DIAGRAMA DE GANTT</t>
  </si>
  <si>
    <t>ACTIVIDADES</t>
  </si>
  <si>
    <t xml:space="preserve">DESCRIPCION </t>
  </si>
  <si>
    <t>ANTECEDENTES</t>
  </si>
  <si>
    <t xml:space="preserve">DIAS DURACION </t>
  </si>
  <si>
    <t>FI</t>
  </si>
  <si>
    <t>FF</t>
  </si>
  <si>
    <t xml:space="preserve">A   </t>
  </si>
  <si>
    <t>B</t>
  </si>
  <si>
    <t>C</t>
  </si>
  <si>
    <t>D</t>
  </si>
  <si>
    <t>E</t>
  </si>
  <si>
    <t>TABULAR LOS DATOS</t>
  </si>
  <si>
    <t>F</t>
  </si>
  <si>
    <t>ELABORAR EL INFORME</t>
  </si>
  <si>
    <t>G</t>
  </si>
  <si>
    <t xml:space="preserve">FECHA DE INICIO </t>
  </si>
  <si>
    <t xml:space="preserve">FECHA DE FINALIZACION </t>
  </si>
  <si>
    <t xml:space="preserve">FORMULACION DE ENTREVISTA </t>
  </si>
  <si>
    <t xml:space="preserve">GENERACION DE TAXONOMIA DEL TRABAJO DE INVESTIGACION </t>
  </si>
  <si>
    <t>EJECUCCION  Y ANALISIS DE LA ENTREVISTA</t>
  </si>
  <si>
    <t>DISEÑAR LOS INSTRUMENTOS FINANCIEROS DE PROYECCIÓN</t>
  </si>
  <si>
    <t xml:space="preserve">DEFENSA DEL PROYECTO DE INVESTIGACIÓN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</si>
</sst>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\ #,##0.00_);[Red]\(&quot;$&quot;\ #,##0.00\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.0%"/>
    <numFmt numFmtId="165" formatCode="0.000%"/>
    <numFmt numFmtId="166" formatCode="0.0000000%"/>
    <numFmt numFmtId="167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50"/>
      <color theme="1"/>
      <name val="Arial"/>
      <family val="2"/>
    </font>
    <font>
      <u/>
      <sz val="50"/>
      <color theme="10"/>
      <name val="Arial"/>
      <family val="2"/>
    </font>
    <font>
      <sz val="25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b/>
      <sz val="30"/>
      <color theme="3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/>
    <xf numFmtId="10" fontId="0" fillId="0" borderId="0" xfId="0" applyNumberFormat="1"/>
    <xf numFmtId="0" fontId="0" fillId="0" borderId="0" xfId="0" applyBorder="1"/>
    <xf numFmtId="2" fontId="0" fillId="0" borderId="0" xfId="0" applyNumberFormat="1"/>
    <xf numFmtId="0" fontId="2" fillId="0" borderId="0" xfId="0" applyFont="1" applyBorder="1" applyAlignment="1">
      <alignment horizontal="center"/>
    </xf>
    <xf numFmtId="10" fontId="0" fillId="0" borderId="0" xfId="2" applyNumberFormat="1" applyFont="1" applyBorder="1"/>
    <xf numFmtId="10" fontId="0" fillId="0" borderId="0" xfId="0" applyNumberFormat="1" applyBorder="1"/>
    <xf numFmtId="44" fontId="0" fillId="0" borderId="0" xfId="1" applyFont="1" applyBorder="1" applyAlignment="1">
      <alignment horizontal="right"/>
    </xf>
    <xf numFmtId="44" fontId="0" fillId="0" borderId="0" xfId="1" applyFont="1"/>
    <xf numFmtId="44" fontId="0" fillId="0" borderId="0" xfId="1" applyFont="1" applyFill="1" applyBorder="1"/>
    <xf numFmtId="9" fontId="0" fillId="0" borderId="0" xfId="2" applyFont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3" fillId="2" borderId="4" xfId="0" applyFont="1" applyFill="1" applyBorder="1"/>
    <xf numFmtId="0" fontId="3" fillId="2" borderId="0" xfId="0" applyFont="1" applyFill="1" applyBorder="1"/>
    <xf numFmtId="0" fontId="3" fillId="2" borderId="5" xfId="0" applyFont="1" applyFill="1" applyBorder="1"/>
    <xf numFmtId="8" fontId="3" fillId="2" borderId="0" xfId="0" applyNumberFormat="1" applyFont="1" applyFill="1" applyBorder="1"/>
    <xf numFmtId="0" fontId="4" fillId="2" borderId="4" xfId="0" applyFont="1" applyFill="1" applyBorder="1"/>
    <xf numFmtId="8" fontId="3" fillId="2" borderId="5" xfId="0" applyNumberFormat="1" applyFont="1" applyFill="1" applyBorder="1"/>
    <xf numFmtId="9" fontId="3" fillId="2" borderId="0" xfId="0" applyNumberFormat="1" applyFont="1" applyFill="1" applyBorder="1"/>
    <xf numFmtId="44" fontId="3" fillId="2" borderId="5" xfId="0" applyNumberFormat="1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44" fontId="3" fillId="2" borderId="0" xfId="1" applyFont="1" applyFill="1" applyBorder="1"/>
    <xf numFmtId="164" fontId="3" fillId="2" borderId="0" xfId="2" applyNumberFormat="1" applyFont="1" applyFill="1" applyBorder="1"/>
    <xf numFmtId="166" fontId="3" fillId="2" borderId="0" xfId="2" applyNumberFormat="1" applyFont="1" applyFill="1" applyBorder="1"/>
    <xf numFmtId="10" fontId="3" fillId="2" borderId="5" xfId="2" applyNumberFormat="1" applyFont="1" applyFill="1" applyBorder="1"/>
    <xf numFmtId="165" fontId="3" fillId="2" borderId="5" xfId="2" applyNumberFormat="1" applyFont="1" applyFill="1" applyBorder="1"/>
    <xf numFmtId="0" fontId="4" fillId="2" borderId="11" xfId="0" applyFont="1" applyFill="1" applyBorder="1" applyAlignment="1">
      <alignment horizontal="center"/>
    </xf>
    <xf numFmtId="10" fontId="3" fillId="2" borderId="3" xfId="0" applyNumberFormat="1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0" fontId="4" fillId="2" borderId="11" xfId="0" applyFont="1" applyFill="1" applyBorder="1"/>
    <xf numFmtId="0" fontId="3" fillId="2" borderId="10" xfId="0" applyFont="1" applyFill="1" applyBorder="1"/>
    <xf numFmtId="10" fontId="3" fillId="2" borderId="8" xfId="2" applyNumberFormat="1" applyFont="1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4" fillId="2" borderId="12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2" xfId="0" applyFont="1" applyFill="1" applyBorder="1" applyAlignment="1">
      <alignment horizontal="center"/>
    </xf>
    <xf numFmtId="10" fontId="3" fillId="2" borderId="13" xfId="0" applyNumberFormat="1" applyFont="1" applyFill="1" applyBorder="1"/>
    <xf numFmtId="10" fontId="3" fillId="2" borderId="14" xfId="2" applyNumberFormat="1" applyFont="1" applyFill="1" applyBorder="1"/>
    <xf numFmtId="10" fontId="3" fillId="2" borderId="15" xfId="2" applyNumberFormat="1" applyFont="1" applyFill="1" applyBorder="1"/>
    <xf numFmtId="20" fontId="0" fillId="0" borderId="0" xfId="0" applyNumberFormat="1"/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9" fillId="0" borderId="0" xfId="0" applyFont="1"/>
    <xf numFmtId="0" fontId="10" fillId="0" borderId="0" xfId="3" applyFont="1"/>
    <xf numFmtId="0" fontId="11" fillId="0" borderId="0" xfId="0" applyFont="1"/>
    <xf numFmtId="0" fontId="11" fillId="0" borderId="0" xfId="0" applyFont="1" applyAlignment="1">
      <alignment horizontal="center"/>
    </xf>
    <xf numFmtId="14" fontId="11" fillId="0" borderId="0" xfId="0" applyNumberFormat="1" applyFont="1"/>
    <xf numFmtId="0" fontId="11" fillId="0" borderId="0" xfId="0" applyFont="1" applyAlignment="1">
      <alignment wrapText="1"/>
    </xf>
    <xf numFmtId="167" fontId="11" fillId="0" borderId="0" xfId="4" applyNumberFormat="1" applyFont="1"/>
    <xf numFmtId="3" fontId="11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0" fillId="0" borderId="0" xfId="0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44" fontId="0" fillId="0" borderId="0" xfId="0" applyNumberFormat="1" applyAlignment="1">
      <alignment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44" fontId="6" fillId="2" borderId="25" xfId="1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44" fontId="6" fillId="2" borderId="28" xfId="1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Border="1" applyAlignment="1">
      <alignment wrapText="1"/>
    </xf>
    <xf numFmtId="0" fontId="13" fillId="4" borderId="12" xfId="0" applyFont="1" applyFill="1" applyBorder="1" applyAlignment="1">
      <alignment horizontal="center" wrapText="1"/>
    </xf>
    <xf numFmtId="0" fontId="14" fillId="4" borderId="20" xfId="0" applyFont="1" applyFill="1" applyBorder="1" applyAlignment="1">
      <alignment wrapText="1"/>
    </xf>
    <xf numFmtId="44" fontId="12" fillId="2" borderId="20" xfId="0" applyNumberFormat="1" applyFont="1" applyFill="1" applyBorder="1" applyAlignment="1">
      <alignment wrapText="1"/>
    </xf>
    <xf numFmtId="0" fontId="14" fillId="4" borderId="21" xfId="0" applyFont="1" applyFill="1" applyBorder="1" applyAlignment="1">
      <alignment wrapText="1"/>
    </xf>
    <xf numFmtId="44" fontId="12" fillId="2" borderId="21" xfId="0" applyNumberFormat="1" applyFont="1" applyFill="1" applyBorder="1" applyAlignment="1">
      <alignment wrapText="1"/>
    </xf>
    <xf numFmtId="0" fontId="14" fillId="4" borderId="22" xfId="0" applyFont="1" applyFill="1" applyBorder="1" applyAlignment="1">
      <alignment wrapText="1"/>
    </xf>
    <xf numFmtId="44" fontId="12" fillId="2" borderId="22" xfId="0" applyNumberFormat="1" applyFont="1" applyFill="1" applyBorder="1" applyAlignment="1">
      <alignment wrapText="1"/>
    </xf>
    <xf numFmtId="44" fontId="12" fillId="0" borderId="0" xfId="0" applyNumberFormat="1" applyFont="1" applyBorder="1" applyAlignment="1">
      <alignment wrapText="1"/>
    </xf>
    <xf numFmtId="0" fontId="13" fillId="0" borderId="16" xfId="0" applyFont="1" applyBorder="1" applyAlignment="1">
      <alignment wrapText="1"/>
    </xf>
    <xf numFmtId="0" fontId="12" fillId="2" borderId="17" xfId="0" applyFont="1" applyFill="1" applyBorder="1" applyAlignment="1">
      <alignment wrapText="1"/>
    </xf>
    <xf numFmtId="0" fontId="13" fillId="0" borderId="18" xfId="0" applyFont="1" applyBorder="1" applyAlignment="1">
      <alignment wrapText="1"/>
    </xf>
    <xf numFmtId="0" fontId="12" fillId="3" borderId="19" xfId="0" applyFont="1" applyFill="1" applyBorder="1" applyAlignment="1">
      <alignment wrapText="1"/>
    </xf>
  </cellXfs>
  <cellStyles count="5">
    <cellStyle name="Hipervínculo" xfId="3" builtinId="8"/>
    <cellStyle name="Millares" xfId="4" builtinId="3"/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SIMULADOR!$C$9" inc="30" max="180" min="90" page="10" val="18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checked="Checked" lockText="1"/>
</file>

<file path=xl/ctrlProps/ctrlProp12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4" dropStyle="combo" dx="16" fmlaLink="'DATOS DE ENTRADA'!$E$10" fmlaRange="'DATOS DE ENTRADA'!$A$5:$A$8" val="0"/>
</file>

<file path=xl/ctrlProps/ctrlProp3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firstButton="1" fmlaLink="'INFORME DE CAPTACION '!$C$9" lockText="1"/>
</file>

<file path=xl/ctrlProps/ctrlProp6.xml><?xml version="1.0" encoding="utf-8"?>
<formControlPr xmlns="http://schemas.microsoft.com/office/spreadsheetml/2009/9/main" objectType="Radio" checked="Checked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firstButton="1" fmlaLink="'INFORME DE CAPTACION '!$C$10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8</xdr:row>
          <xdr:rowOff>38100</xdr:rowOff>
        </xdr:from>
        <xdr:to>
          <xdr:col>1</xdr:col>
          <xdr:colOff>257175</xdr:colOff>
          <xdr:row>10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0</xdr:rowOff>
        </xdr:from>
        <xdr:to>
          <xdr:col>1</xdr:col>
          <xdr:colOff>1266825</xdr:colOff>
          <xdr:row>1</xdr:row>
          <xdr:rowOff>161925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</xdr:row>
          <xdr:rowOff>104775</xdr:rowOff>
        </xdr:from>
        <xdr:to>
          <xdr:col>4</xdr:col>
          <xdr:colOff>552450</xdr:colOff>
          <xdr:row>9</xdr:row>
          <xdr:rowOff>171450</xdr:rowOff>
        </xdr:to>
        <xdr:sp macro="" textlink="">
          <xdr:nvSpPr>
            <xdr:cNvPr id="8193" name="Group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TIPO DE CDT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1114425</xdr:colOff>
          <xdr:row>1</xdr:row>
          <xdr:rowOff>85725</xdr:rowOff>
        </xdr:from>
        <xdr:to>
          <xdr:col>7</xdr:col>
          <xdr:colOff>47625</xdr:colOff>
          <xdr:row>9</xdr:row>
          <xdr:rowOff>142875</xdr:rowOff>
        </xdr:to>
        <xdr:sp macro="" textlink="">
          <xdr:nvSpPr>
            <xdr:cNvPr id="8194" name="Group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PERIODICIDAD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</xdr:row>
          <xdr:rowOff>114300</xdr:rowOff>
        </xdr:from>
        <xdr:to>
          <xdr:col>4</xdr:col>
          <xdr:colOff>76200</xdr:colOff>
          <xdr:row>3</xdr:row>
          <xdr:rowOff>142875</xdr:rowOff>
        </xdr:to>
        <xdr:sp macro="" textlink="">
          <xdr:nvSpPr>
            <xdr:cNvPr id="8199" name="Option Butto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CAJA SOCIAL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</xdr:row>
          <xdr:rowOff>57150</xdr:rowOff>
        </xdr:from>
        <xdr:to>
          <xdr:col>4</xdr:col>
          <xdr:colOff>76200</xdr:colOff>
          <xdr:row>5</xdr:row>
          <xdr:rowOff>95250</xdr:rowOff>
        </xdr:to>
        <xdr:sp macro="" textlink="">
          <xdr:nvSpPr>
            <xdr:cNvPr id="8200" name="Option Butto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BANCOLOMBIA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</xdr:row>
          <xdr:rowOff>171450</xdr:rowOff>
        </xdr:from>
        <xdr:to>
          <xdr:col>4</xdr:col>
          <xdr:colOff>76200</xdr:colOff>
          <xdr:row>7</xdr:row>
          <xdr:rowOff>9525</xdr:rowOff>
        </xdr:to>
        <xdr:sp macro="" textlink="">
          <xdr:nvSpPr>
            <xdr:cNvPr id="8201" name="Option Button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DAVIVIENDA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</xdr:row>
          <xdr:rowOff>142875</xdr:rowOff>
        </xdr:from>
        <xdr:to>
          <xdr:col>4</xdr:col>
          <xdr:colOff>76200</xdr:colOff>
          <xdr:row>8</xdr:row>
          <xdr:rowOff>171450</xdr:rowOff>
        </xdr:to>
        <xdr:sp macro="" textlink="">
          <xdr:nvSpPr>
            <xdr:cNvPr id="8202" name="Option Button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COLPATRIA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2</xdr:row>
          <xdr:rowOff>123825</xdr:rowOff>
        </xdr:from>
        <xdr:to>
          <xdr:col>6</xdr:col>
          <xdr:colOff>276225</xdr:colOff>
          <xdr:row>3</xdr:row>
          <xdr:rowOff>133350</xdr:rowOff>
        </xdr:to>
        <xdr:sp macro="" textlink="">
          <xdr:nvSpPr>
            <xdr:cNvPr id="8203" name="Option Button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90 DIAS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4</xdr:row>
          <xdr:rowOff>57150</xdr:rowOff>
        </xdr:from>
        <xdr:to>
          <xdr:col>6</xdr:col>
          <xdr:colOff>276225</xdr:colOff>
          <xdr:row>5</xdr:row>
          <xdr:rowOff>85725</xdr:rowOff>
        </xdr:to>
        <xdr:sp macro="" textlink="">
          <xdr:nvSpPr>
            <xdr:cNvPr id="8204" name="Option Button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120 DIAS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5</xdr:row>
          <xdr:rowOff>180975</xdr:rowOff>
        </xdr:from>
        <xdr:to>
          <xdr:col>6</xdr:col>
          <xdr:colOff>276225</xdr:colOff>
          <xdr:row>6</xdr:row>
          <xdr:rowOff>180975</xdr:rowOff>
        </xdr:to>
        <xdr:sp macro="" textlink="">
          <xdr:nvSpPr>
            <xdr:cNvPr id="8205" name="Option Button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150 DIAS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7</xdr:row>
          <xdr:rowOff>104775</xdr:rowOff>
        </xdr:from>
        <xdr:to>
          <xdr:col>6</xdr:col>
          <xdr:colOff>276225</xdr:colOff>
          <xdr:row>8</xdr:row>
          <xdr:rowOff>104775</xdr:rowOff>
        </xdr:to>
        <xdr:sp macro="" textlink="">
          <xdr:nvSpPr>
            <xdr:cNvPr id="8206" name="Option Button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2D2D2">
                <a:alpha val="50000"/>
              </a:srgbClr>
            </a:solidFill>
            <a:ln w="22225">
              <a:solidFill>
                <a:srgbClr val="E0E0E0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180 DIAS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3.jpe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image" Target="../media/image5.jpeg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4" tint="-0.249977111117893"/>
    <pageSetUpPr fitToPage="1"/>
  </sheetPr>
  <dimension ref="A1:F34"/>
  <sheetViews>
    <sheetView showGridLines="0" view="pageBreakPreview" zoomScale="112" zoomScaleNormal="100" zoomScaleSheetLayoutView="112" workbookViewId="0">
      <selection activeCell="H32" sqref="H32"/>
    </sheetView>
  </sheetViews>
  <sheetFormatPr baseColWidth="10" defaultRowHeight="15" x14ac:dyDescent="0.25"/>
  <sheetData>
    <row r="1" spans="1:6" x14ac:dyDescent="0.25">
      <c r="A1" s="74" t="s">
        <v>0</v>
      </c>
      <c r="B1" s="75"/>
      <c r="C1" s="75"/>
      <c r="D1" s="75"/>
      <c r="E1" s="76"/>
      <c r="F1" s="4"/>
    </row>
    <row r="2" spans="1:6" x14ac:dyDescent="0.25">
      <c r="A2" s="64"/>
      <c r="B2" s="65"/>
      <c r="C2" s="65"/>
      <c r="D2" s="65"/>
      <c r="E2" s="66"/>
      <c r="F2" s="4"/>
    </row>
    <row r="3" spans="1:6" x14ac:dyDescent="0.25">
      <c r="A3" s="64"/>
      <c r="B3" s="65"/>
      <c r="C3" s="65"/>
      <c r="D3" s="65"/>
      <c r="E3" s="66"/>
      <c r="F3" s="4"/>
    </row>
    <row r="4" spans="1:6" x14ac:dyDescent="0.25">
      <c r="A4" s="64"/>
      <c r="B4" s="65"/>
      <c r="C4" s="65"/>
      <c r="D4" s="65"/>
      <c r="E4" s="66"/>
      <c r="F4" s="4"/>
    </row>
    <row r="5" spans="1:6" x14ac:dyDescent="0.25">
      <c r="A5" s="64"/>
      <c r="B5" s="65"/>
      <c r="C5" s="65"/>
      <c r="D5" s="65"/>
      <c r="E5" s="66"/>
      <c r="F5" s="4"/>
    </row>
    <row r="6" spans="1:6" x14ac:dyDescent="0.25">
      <c r="A6" s="64"/>
      <c r="B6" s="65"/>
      <c r="C6" s="65"/>
      <c r="D6" s="65"/>
      <c r="E6" s="66"/>
      <c r="F6" s="4"/>
    </row>
    <row r="7" spans="1:6" x14ac:dyDescent="0.25">
      <c r="A7" s="64"/>
      <c r="B7" s="65"/>
      <c r="C7" s="65"/>
      <c r="D7" s="65"/>
      <c r="E7" s="66"/>
      <c r="F7" s="4"/>
    </row>
    <row r="8" spans="1:6" x14ac:dyDescent="0.25">
      <c r="A8" s="64" t="s">
        <v>1</v>
      </c>
      <c r="B8" s="65"/>
      <c r="C8" s="65"/>
      <c r="D8" s="65"/>
      <c r="E8" s="66"/>
      <c r="F8" s="4"/>
    </row>
    <row r="9" spans="1:6" x14ac:dyDescent="0.25">
      <c r="A9" s="64" t="s">
        <v>2</v>
      </c>
      <c r="B9" s="65"/>
      <c r="C9" s="65"/>
      <c r="D9" s="65"/>
      <c r="E9" s="66"/>
      <c r="F9" s="4"/>
    </row>
    <row r="10" spans="1:6" x14ac:dyDescent="0.25">
      <c r="A10" s="64" t="s">
        <v>34</v>
      </c>
      <c r="B10" s="65"/>
      <c r="C10" s="65"/>
      <c r="D10" s="65"/>
      <c r="E10" s="66"/>
      <c r="F10" s="4"/>
    </row>
    <row r="11" spans="1:6" x14ac:dyDescent="0.25">
      <c r="A11" s="64"/>
      <c r="B11" s="65"/>
      <c r="C11" s="65"/>
      <c r="D11" s="65"/>
      <c r="E11" s="66"/>
      <c r="F11" s="4"/>
    </row>
    <row r="12" spans="1:6" x14ac:dyDescent="0.25">
      <c r="A12" s="64" t="s">
        <v>32</v>
      </c>
      <c r="B12" s="65"/>
      <c r="C12" s="65"/>
      <c r="D12" s="65"/>
      <c r="E12" s="66"/>
      <c r="F12" s="4"/>
    </row>
    <row r="13" spans="1:6" x14ac:dyDescent="0.25">
      <c r="A13" s="64"/>
      <c r="B13" s="65"/>
      <c r="C13" s="65"/>
      <c r="D13" s="65"/>
      <c r="E13" s="66"/>
      <c r="F13" s="4"/>
    </row>
    <row r="14" spans="1:6" x14ac:dyDescent="0.25">
      <c r="A14" s="64" t="s">
        <v>3</v>
      </c>
      <c r="B14" s="65"/>
      <c r="C14" s="65"/>
      <c r="D14" s="65"/>
      <c r="E14" s="66"/>
      <c r="F14" s="4"/>
    </row>
    <row r="15" spans="1:6" x14ac:dyDescent="0.25">
      <c r="A15" s="64" t="s">
        <v>4</v>
      </c>
      <c r="B15" s="65"/>
      <c r="C15" s="65"/>
      <c r="D15" s="65"/>
      <c r="E15" s="66"/>
      <c r="F15" s="4"/>
    </row>
    <row r="16" spans="1:6" x14ac:dyDescent="0.25">
      <c r="A16" s="64" t="s">
        <v>33</v>
      </c>
      <c r="B16" s="65"/>
      <c r="C16" s="65"/>
      <c r="D16" s="65"/>
      <c r="E16" s="66"/>
      <c r="F16" s="4"/>
    </row>
    <row r="17" spans="1:6" x14ac:dyDescent="0.25">
      <c r="A17" s="67"/>
      <c r="B17" s="68"/>
      <c r="C17" s="68"/>
      <c r="D17" s="68"/>
      <c r="E17" s="69"/>
      <c r="F17" s="4"/>
    </row>
    <row r="18" spans="1:6" x14ac:dyDescent="0.25">
      <c r="A18" s="67"/>
      <c r="B18" s="68"/>
      <c r="C18" s="68"/>
      <c r="D18" s="68"/>
      <c r="E18" s="69"/>
      <c r="F18" s="4"/>
    </row>
    <row r="19" spans="1:6" x14ac:dyDescent="0.25">
      <c r="A19" s="67"/>
      <c r="B19" s="68"/>
      <c r="C19" s="68"/>
      <c r="D19" s="68"/>
      <c r="E19" s="69"/>
      <c r="F19" s="4"/>
    </row>
    <row r="20" spans="1:6" x14ac:dyDescent="0.25">
      <c r="A20" s="67"/>
      <c r="B20" s="68"/>
      <c r="C20" s="68"/>
      <c r="D20" s="68"/>
      <c r="E20" s="69"/>
      <c r="F20" s="4"/>
    </row>
    <row r="21" spans="1:6" x14ac:dyDescent="0.25">
      <c r="A21" s="67"/>
      <c r="B21" s="68"/>
      <c r="C21" s="68"/>
      <c r="D21" s="68"/>
      <c r="E21" s="69"/>
      <c r="F21" s="4"/>
    </row>
    <row r="22" spans="1:6" x14ac:dyDescent="0.25">
      <c r="A22" s="67"/>
      <c r="B22" s="68"/>
      <c r="C22" s="68"/>
      <c r="D22" s="68"/>
      <c r="E22" s="69"/>
      <c r="F22" s="4"/>
    </row>
    <row r="23" spans="1:6" x14ac:dyDescent="0.25">
      <c r="A23" s="67"/>
      <c r="B23" s="68"/>
      <c r="C23" s="68"/>
      <c r="D23" s="68"/>
      <c r="E23" s="69"/>
      <c r="F23" s="4"/>
    </row>
    <row r="24" spans="1:6" x14ac:dyDescent="0.25">
      <c r="A24" s="64" t="s">
        <v>46</v>
      </c>
      <c r="B24" s="65"/>
      <c r="C24" s="65"/>
      <c r="D24" s="65"/>
      <c r="E24" s="66"/>
      <c r="F24" s="4"/>
    </row>
    <row r="25" spans="1:6" ht="15.75" thickBot="1" x14ac:dyDescent="0.3">
      <c r="A25" s="70"/>
      <c r="B25" s="71"/>
      <c r="C25" s="71"/>
      <c r="D25" s="71"/>
      <c r="E25" s="72"/>
      <c r="F25" s="4"/>
    </row>
    <row r="26" spans="1:6" x14ac:dyDescent="0.25">
      <c r="A26" s="2"/>
      <c r="B26" s="2"/>
      <c r="C26" s="2"/>
      <c r="D26" s="2"/>
      <c r="E26" s="2"/>
      <c r="F26" s="4"/>
    </row>
    <row r="27" spans="1:6" x14ac:dyDescent="0.25">
      <c r="A27" s="4"/>
      <c r="B27" s="4"/>
      <c r="C27" s="4"/>
      <c r="D27" s="4"/>
      <c r="E27" s="4"/>
      <c r="F27" s="4"/>
    </row>
    <row r="28" spans="1:6" x14ac:dyDescent="0.25">
      <c r="A28" s="4"/>
      <c r="B28" s="4"/>
      <c r="C28" s="4"/>
      <c r="D28" s="4"/>
      <c r="E28" s="4"/>
      <c r="F28" s="4"/>
    </row>
    <row r="29" spans="1:6" x14ac:dyDescent="0.25">
      <c r="A29" s="4"/>
      <c r="B29" s="4"/>
      <c r="C29" s="4"/>
      <c r="D29" s="4"/>
      <c r="E29" s="4"/>
      <c r="F29" s="4"/>
    </row>
    <row r="30" spans="1:6" x14ac:dyDescent="0.25">
      <c r="A30" s="4"/>
      <c r="B30" s="4"/>
      <c r="C30" s="4"/>
      <c r="D30" s="4"/>
      <c r="E30" s="4"/>
      <c r="F30" s="4"/>
    </row>
    <row r="31" spans="1:6" x14ac:dyDescent="0.25">
      <c r="A31" s="4"/>
      <c r="B31" s="4"/>
      <c r="C31" s="4"/>
      <c r="D31" s="4"/>
      <c r="E31" s="4"/>
      <c r="F31" s="4"/>
    </row>
    <row r="32" spans="1:6" x14ac:dyDescent="0.25">
      <c r="A32" s="73"/>
      <c r="B32" s="73"/>
      <c r="C32" s="73"/>
      <c r="D32" s="73"/>
      <c r="E32" s="73"/>
    </row>
    <row r="33" spans="1:5" x14ac:dyDescent="0.25">
      <c r="A33" s="73"/>
      <c r="B33" s="73"/>
      <c r="C33" s="73"/>
      <c r="D33" s="73"/>
      <c r="E33" s="73"/>
    </row>
    <row r="34" spans="1:5" x14ac:dyDescent="0.25">
      <c r="A34" s="73"/>
      <c r="B34" s="73"/>
      <c r="C34" s="73"/>
      <c r="D34" s="73"/>
      <c r="E34" s="73"/>
    </row>
  </sheetData>
  <mergeCells count="18">
    <mergeCell ref="A1:E1"/>
    <mergeCell ref="A8:E8"/>
    <mergeCell ref="A2:E7"/>
    <mergeCell ref="A10:E10"/>
    <mergeCell ref="A11:E11"/>
    <mergeCell ref="A12:E12"/>
    <mergeCell ref="A13:E13"/>
    <mergeCell ref="A32:E32"/>
    <mergeCell ref="A14:E14"/>
    <mergeCell ref="A15:E15"/>
    <mergeCell ref="A18:E23"/>
    <mergeCell ref="A25:E25"/>
    <mergeCell ref="A9:E9"/>
    <mergeCell ref="A16:E16"/>
    <mergeCell ref="A17:E17"/>
    <mergeCell ref="A24:E24"/>
    <mergeCell ref="A33:E33"/>
    <mergeCell ref="A34:E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fitToHeight="0" orientation="landscape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4" tint="0.39997558519241921"/>
    <pageSetUpPr fitToPage="1"/>
  </sheetPr>
  <dimension ref="A1:L27"/>
  <sheetViews>
    <sheetView showGridLines="0" view="pageBreakPreview" zoomScale="75" zoomScaleNormal="55" zoomScaleSheetLayoutView="75" workbookViewId="0">
      <selection activeCell="H32" sqref="H32"/>
    </sheetView>
  </sheetViews>
  <sheetFormatPr baseColWidth="10" defaultRowHeight="15" x14ac:dyDescent="0.25"/>
  <cols>
    <col min="1" max="1" width="19.42578125" customWidth="1"/>
    <col min="2" max="2" width="25.7109375" customWidth="1"/>
    <col min="3" max="3" width="30.7109375" customWidth="1"/>
    <col min="4" max="4" width="18.28515625" bestFit="1" customWidth="1"/>
    <col min="5" max="5" width="17.140625" bestFit="1" customWidth="1"/>
    <col min="6" max="6" width="19.7109375" customWidth="1"/>
    <col min="7" max="7" width="13.85546875" customWidth="1"/>
    <col min="9" max="9" width="27.7109375" customWidth="1"/>
    <col min="10" max="10" width="18.28515625" bestFit="1" customWidth="1"/>
    <col min="11" max="11" width="16.7109375" bestFit="1" customWidth="1"/>
    <col min="12" max="12" width="25.5703125" bestFit="1" customWidth="1"/>
  </cols>
  <sheetData>
    <row r="1" spans="1:12" x14ac:dyDescent="0.25">
      <c r="A1" s="77" t="s">
        <v>5</v>
      </c>
      <c r="B1" s="78"/>
      <c r="C1" s="78"/>
      <c r="D1" s="78"/>
      <c r="E1" s="78"/>
      <c r="F1" s="79"/>
    </row>
    <row r="2" spans="1:12" ht="15.75" thickBot="1" x14ac:dyDescent="0.3">
      <c r="A2" s="80"/>
      <c r="B2" s="81"/>
      <c r="C2" s="81"/>
      <c r="D2" s="81"/>
      <c r="E2" s="81"/>
      <c r="F2" s="82"/>
    </row>
    <row r="3" spans="1:12" ht="15.75" thickBot="1" x14ac:dyDescent="0.3"/>
    <row r="4" spans="1:12" ht="15.75" thickBot="1" x14ac:dyDescent="0.3">
      <c r="A4" s="45" t="s">
        <v>6</v>
      </c>
      <c r="B4" s="38" t="s">
        <v>7</v>
      </c>
      <c r="C4" s="48" t="s">
        <v>12</v>
      </c>
      <c r="D4" s="8"/>
      <c r="E4" s="8"/>
      <c r="F4" s="8"/>
      <c r="G4" s="8"/>
      <c r="H4" s="8"/>
      <c r="I4" s="8"/>
      <c r="J4" s="6"/>
      <c r="K4" s="83"/>
      <c r="L4" s="83"/>
    </row>
    <row r="5" spans="1:12" x14ac:dyDescent="0.25">
      <c r="A5" s="46" t="s">
        <v>40</v>
      </c>
      <c r="B5" s="53">
        <v>90</v>
      </c>
      <c r="C5" s="49">
        <v>3.5999999999999997E-2</v>
      </c>
      <c r="D5" s="10"/>
      <c r="E5" s="10"/>
      <c r="F5" s="10"/>
      <c r="G5" s="10"/>
      <c r="H5" s="9"/>
      <c r="I5" s="10"/>
      <c r="J5" s="6"/>
      <c r="K5" s="13"/>
      <c r="L5" s="13"/>
    </row>
    <row r="6" spans="1:12" x14ac:dyDescent="0.25">
      <c r="A6" s="46" t="s">
        <v>41</v>
      </c>
      <c r="B6" s="54">
        <v>120</v>
      </c>
      <c r="C6" s="50">
        <v>0.04</v>
      </c>
      <c r="D6" s="9"/>
      <c r="E6" s="9"/>
      <c r="F6" s="10"/>
      <c r="G6" s="10"/>
      <c r="H6" s="10"/>
      <c r="I6" s="9"/>
      <c r="J6" s="6"/>
      <c r="K6" s="13"/>
      <c r="L6" s="13"/>
    </row>
    <row r="7" spans="1:12" x14ac:dyDescent="0.25">
      <c r="A7" s="46" t="s">
        <v>43</v>
      </c>
      <c r="B7" s="54">
        <v>150</v>
      </c>
      <c r="C7" s="50">
        <v>4.2000000000000003E-2</v>
      </c>
      <c r="D7" s="9"/>
      <c r="E7" s="9"/>
      <c r="F7" s="10"/>
      <c r="G7" s="10"/>
      <c r="H7" s="10"/>
      <c r="I7" s="9"/>
      <c r="J7" s="6"/>
      <c r="K7" s="13"/>
      <c r="L7" s="13"/>
    </row>
    <row r="8" spans="1:12" ht="15.75" thickBot="1" x14ac:dyDescent="0.3">
      <c r="A8" s="47" t="s">
        <v>42</v>
      </c>
      <c r="B8" s="55">
        <v>180</v>
      </c>
      <c r="C8" s="51">
        <v>4.2000000000000003E-2</v>
      </c>
      <c r="D8" s="9"/>
      <c r="E8" s="9"/>
      <c r="F8" s="10"/>
      <c r="G8" s="10"/>
      <c r="H8" s="9"/>
      <c r="I8" s="9"/>
      <c r="J8" s="6"/>
      <c r="K8" s="13"/>
      <c r="L8" s="11"/>
    </row>
    <row r="9" spans="1:12" ht="15.75" thickBot="1" x14ac:dyDescent="0.3">
      <c r="A9" s="3"/>
      <c r="B9" s="3"/>
      <c r="C9" s="3"/>
      <c r="D9" s="6"/>
      <c r="E9" s="6"/>
      <c r="F9" s="6"/>
      <c r="G9" s="6"/>
      <c r="H9" s="6"/>
      <c r="I9" s="14"/>
      <c r="J9" s="6"/>
    </row>
    <row r="10" spans="1:12" ht="15.75" thickBot="1" x14ac:dyDescent="0.3">
      <c r="B10" s="1"/>
      <c r="C10" s="2"/>
      <c r="D10" s="36" t="s">
        <v>8</v>
      </c>
      <c r="E10" s="37">
        <v>1</v>
      </c>
      <c r="F10" s="38" t="s">
        <v>10</v>
      </c>
    </row>
    <row r="11" spans="1:12" ht="15.75" thickBot="1" x14ac:dyDescent="0.3">
      <c r="C11" s="2"/>
      <c r="D11" s="36" t="s">
        <v>9</v>
      </c>
      <c r="E11" s="39">
        <v>4</v>
      </c>
      <c r="F11" s="38" t="s">
        <v>13</v>
      </c>
    </row>
    <row r="14" spans="1:12" ht="15.75" thickBot="1" x14ac:dyDescent="0.3"/>
    <row r="15" spans="1:12" ht="15.75" thickBot="1" x14ac:dyDescent="0.3">
      <c r="A15" s="41" t="s">
        <v>22</v>
      </c>
      <c r="B15" s="34" t="s">
        <v>12</v>
      </c>
    </row>
    <row r="16" spans="1:12" x14ac:dyDescent="0.25">
      <c r="A16" s="42">
        <v>1</v>
      </c>
      <c r="B16" s="35">
        <v>3.5999999999999997E-2</v>
      </c>
    </row>
    <row r="17" spans="1:2" x14ac:dyDescent="0.25">
      <c r="A17" s="43">
        <v>2</v>
      </c>
      <c r="B17" s="32">
        <v>0.04</v>
      </c>
    </row>
    <row r="18" spans="1:2" x14ac:dyDescent="0.25">
      <c r="A18" s="43">
        <v>3</v>
      </c>
      <c r="B18" s="32">
        <v>4.2000000000000003E-2</v>
      </c>
    </row>
    <row r="19" spans="1:2" ht="15.75" thickBot="1" x14ac:dyDescent="0.3">
      <c r="A19" s="44">
        <v>4</v>
      </c>
      <c r="B19" s="40">
        <v>4.2000000000000003E-2</v>
      </c>
    </row>
    <row r="22" spans="1:2" x14ac:dyDescent="0.25">
      <c r="B22" s="12"/>
    </row>
    <row r="25" spans="1:2" x14ac:dyDescent="0.25">
      <c r="A25" s="5"/>
    </row>
    <row r="26" spans="1:2" x14ac:dyDescent="0.25">
      <c r="A26" s="5"/>
    </row>
    <row r="27" spans="1:2" x14ac:dyDescent="0.25">
      <c r="A27" s="5"/>
    </row>
  </sheetData>
  <mergeCells count="2">
    <mergeCell ref="A1:F2"/>
    <mergeCell ref="K4:L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3" fitToHeight="0" orientation="landscape"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4" tint="0.59999389629810485"/>
    <pageSetUpPr fitToPage="1"/>
  </sheetPr>
  <dimension ref="A1:G33"/>
  <sheetViews>
    <sheetView showGridLines="0" showRowColHeaders="0" view="pageBreakPreview" zoomScale="60" zoomScaleNormal="93" workbookViewId="0">
      <selection activeCell="B33" sqref="B33"/>
    </sheetView>
  </sheetViews>
  <sheetFormatPr baseColWidth="10" defaultRowHeight="15" x14ac:dyDescent="0.25"/>
  <cols>
    <col min="1" max="1" width="29.5703125" customWidth="1"/>
    <col min="2" max="2" width="24.5703125" customWidth="1"/>
    <col min="3" max="3" width="22" bestFit="1" customWidth="1"/>
  </cols>
  <sheetData>
    <row r="1" spans="1:3" x14ac:dyDescent="0.25">
      <c r="A1" s="15" t="s">
        <v>21</v>
      </c>
      <c r="B1" s="16"/>
      <c r="C1" s="17"/>
    </row>
    <row r="2" spans="1:3" x14ac:dyDescent="0.25">
      <c r="A2" s="18"/>
      <c r="B2" s="19"/>
      <c r="C2" s="20"/>
    </row>
    <row r="3" spans="1:3" x14ac:dyDescent="0.25">
      <c r="A3" s="18" t="s">
        <v>15</v>
      </c>
      <c r="B3" s="29">
        <v>800000000</v>
      </c>
      <c r="C3" s="20"/>
    </row>
    <row r="4" spans="1:3" x14ac:dyDescent="0.25">
      <c r="A4" s="18"/>
      <c r="B4" s="19"/>
      <c r="C4" s="20"/>
    </row>
    <row r="5" spans="1:3" x14ac:dyDescent="0.25">
      <c r="A5" s="18" t="s">
        <v>11</v>
      </c>
      <c r="B5" s="30">
        <f>LOOKUP('DATOS DE ENTRADA'!E10,'DATOS DE ENTRADA'!A16:A19,'DATOS DE ENTRADA'!B16:B19)</f>
        <v>3.5999999999999997E-2</v>
      </c>
      <c r="C5" s="20"/>
    </row>
    <row r="6" spans="1:3" x14ac:dyDescent="0.25">
      <c r="A6" s="18"/>
      <c r="B6" s="19"/>
      <c r="C6" s="20"/>
    </row>
    <row r="7" spans="1:3" x14ac:dyDescent="0.25">
      <c r="A7" s="18" t="s">
        <v>14</v>
      </c>
      <c r="B7" s="31">
        <f>((1+B5)^(1/360)-1)</f>
        <v>9.8246892124453922E-5</v>
      </c>
      <c r="C7" s="33"/>
    </row>
    <row r="8" spans="1:3" x14ac:dyDescent="0.25">
      <c r="A8" s="18"/>
      <c r="B8" s="19"/>
      <c r="C8" s="20"/>
    </row>
    <row r="9" spans="1:3" x14ac:dyDescent="0.25">
      <c r="A9" s="18" t="s">
        <v>16</v>
      </c>
      <c r="B9" s="21"/>
      <c r="C9" s="20">
        <v>180</v>
      </c>
    </row>
    <row r="10" spans="1:3" x14ac:dyDescent="0.25">
      <c r="A10" s="22"/>
      <c r="B10" s="19"/>
      <c r="C10" s="20"/>
    </row>
    <row r="11" spans="1:3" x14ac:dyDescent="0.25">
      <c r="A11" s="22"/>
      <c r="B11" s="19"/>
      <c r="C11" s="20"/>
    </row>
    <row r="12" spans="1:3" x14ac:dyDescent="0.25">
      <c r="A12" s="22"/>
      <c r="B12" s="19"/>
      <c r="C12" s="20"/>
    </row>
    <row r="13" spans="1:3" x14ac:dyDescent="0.25">
      <c r="A13" s="18" t="s">
        <v>19</v>
      </c>
      <c r="B13" s="19"/>
      <c r="C13" s="23">
        <f>FV(B5,C9/360,,-B3,C9)</f>
        <v>814272681.59996617</v>
      </c>
    </row>
    <row r="14" spans="1:3" x14ac:dyDescent="0.25">
      <c r="A14" s="18" t="s">
        <v>17</v>
      </c>
      <c r="B14" s="19"/>
      <c r="C14" s="23">
        <f>+C13-B3</f>
        <v>14272681.599966168</v>
      </c>
    </row>
    <row r="15" spans="1:3" x14ac:dyDescent="0.25">
      <c r="A15" s="18" t="s">
        <v>18</v>
      </c>
      <c r="B15" s="24">
        <v>7.0000000000000007E-2</v>
      </c>
      <c r="C15" s="25">
        <f>+C14*B15</f>
        <v>999087.71199763194</v>
      </c>
    </row>
    <row r="16" spans="1:3" x14ac:dyDescent="0.25">
      <c r="A16" s="18" t="s">
        <v>20</v>
      </c>
      <c r="B16" s="19"/>
      <c r="C16" s="25">
        <f>+C13-C15</f>
        <v>813273593.88796854</v>
      </c>
    </row>
    <row r="17" spans="1:7" x14ac:dyDescent="0.25">
      <c r="A17" s="18"/>
      <c r="B17" s="19"/>
      <c r="C17" s="20"/>
    </row>
    <row r="18" spans="1:7" ht="15.75" thickBot="1" x14ac:dyDescent="0.3">
      <c r="A18" s="26"/>
      <c r="B18" s="27"/>
      <c r="C18" s="28"/>
    </row>
    <row r="25" spans="1:7" x14ac:dyDescent="0.25">
      <c r="B25" s="7"/>
    </row>
    <row r="31" spans="1:7" x14ac:dyDescent="0.25">
      <c r="G31" s="52"/>
    </row>
    <row r="32" spans="1:7" x14ac:dyDescent="0.25">
      <c r="G32" s="52"/>
    </row>
    <row r="33" spans="7:7" x14ac:dyDescent="0.25">
      <c r="G33" s="52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fitToHeight="0" orientation="landscape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5" name="Spinner 9">
              <controlPr defaultSize="0" autoPict="0">
                <anchor moveWithCells="1" sizeWithCells="1">
                  <from>
                    <xdr:col>1</xdr:col>
                    <xdr:colOff>28575</xdr:colOff>
                    <xdr:row>8</xdr:row>
                    <xdr:rowOff>38100</xdr:rowOff>
                  </from>
                  <to>
                    <xdr:col>1</xdr:col>
                    <xdr:colOff>257175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6" name="Drop Down 10">
              <controlPr defaultSize="0" autoLine="0" autoPict="0">
                <anchor moveWithCells="1">
                  <from>
                    <xdr:col>1</xdr:col>
                    <xdr:colOff>47625</xdr:colOff>
                    <xdr:row>0</xdr:row>
                    <xdr:rowOff>0</xdr:rowOff>
                  </from>
                  <to>
                    <xdr:col>1</xdr:col>
                    <xdr:colOff>1266825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E10"/>
  <sheetViews>
    <sheetView showGridLines="0" tabSelected="1" view="pageBreakPreview" zoomScale="48" zoomScaleNormal="100" zoomScaleSheetLayoutView="48" workbookViewId="0">
      <selection sqref="A1:XFD1048576"/>
    </sheetView>
  </sheetViews>
  <sheetFormatPr baseColWidth="10" defaultColWidth="52" defaultRowHeight="39" x14ac:dyDescent="0.6"/>
  <cols>
    <col min="1" max="16384" width="52" style="92"/>
  </cols>
  <sheetData>
    <row r="1" spans="1:5" ht="39.75" thickBot="1" x14ac:dyDescent="0.65"/>
    <row r="2" spans="1:5" ht="39.75" thickBot="1" x14ac:dyDescent="0.65">
      <c r="A2" s="93"/>
      <c r="B2" s="94" t="s">
        <v>23</v>
      </c>
      <c r="C2" s="94" t="s">
        <v>24</v>
      </c>
      <c r="D2" s="94" t="s">
        <v>25</v>
      </c>
      <c r="E2" s="94" t="s">
        <v>26</v>
      </c>
    </row>
    <row r="3" spans="1:5" ht="117" x14ac:dyDescent="0.6">
      <c r="A3" s="95" t="s">
        <v>40</v>
      </c>
      <c r="B3" s="96">
        <v>120000000</v>
      </c>
      <c r="C3" s="96"/>
      <c r="D3" s="96"/>
      <c r="E3" s="96"/>
    </row>
    <row r="4" spans="1:5" ht="78" x14ac:dyDescent="0.6">
      <c r="A4" s="97" t="s">
        <v>44</v>
      </c>
      <c r="B4" s="98"/>
      <c r="C4" s="98"/>
      <c r="D4" s="98"/>
      <c r="E4" s="98">
        <v>50000000</v>
      </c>
    </row>
    <row r="5" spans="1:5" ht="78" x14ac:dyDescent="0.6">
      <c r="A5" s="97" t="s">
        <v>45</v>
      </c>
      <c r="B5" s="98"/>
      <c r="C5" s="98"/>
      <c r="D5" s="98">
        <v>60000000</v>
      </c>
      <c r="E5" s="98"/>
    </row>
    <row r="6" spans="1:5" ht="39.75" thickBot="1" x14ac:dyDescent="0.65">
      <c r="A6" s="99" t="s">
        <v>42</v>
      </c>
      <c r="B6" s="100"/>
      <c r="C6" s="100"/>
      <c r="D6" s="100"/>
      <c r="E6" s="100"/>
    </row>
    <row r="7" spans="1:5" x14ac:dyDescent="0.6">
      <c r="A7" s="93"/>
      <c r="B7" s="101"/>
      <c r="C7" s="101"/>
      <c r="D7" s="101"/>
      <c r="E7" s="101"/>
    </row>
    <row r="8" spans="1:5" ht="39.75" thickBot="1" x14ac:dyDescent="0.65"/>
    <row r="9" spans="1:5" x14ac:dyDescent="0.6">
      <c r="B9" s="102" t="s">
        <v>27</v>
      </c>
      <c r="C9" s="103">
        <v>2</v>
      </c>
    </row>
    <row r="10" spans="1:5" ht="39.75" thickBot="1" x14ac:dyDescent="0.65">
      <c r="B10" s="104" t="s">
        <v>28</v>
      </c>
      <c r="C10" s="105">
        <v>3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33" fitToHeight="0" orientation="landscape"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theme="3" tint="0.59999389629810485"/>
    <pageSetUpPr fitToPage="1"/>
  </sheetPr>
  <dimension ref="E17:H20"/>
  <sheetViews>
    <sheetView showGridLines="0" view="pageBreakPreview" zoomScale="46" zoomScaleNormal="100" zoomScaleSheetLayoutView="46" workbookViewId="0">
      <selection sqref="A1:XFD1048576"/>
    </sheetView>
  </sheetViews>
  <sheetFormatPr baseColWidth="10" defaultRowHeight="15" x14ac:dyDescent="0.25"/>
  <cols>
    <col min="1" max="1" width="11.42578125" style="84"/>
    <col min="2" max="5" width="9.28515625" style="84" customWidth="1"/>
    <col min="6" max="6" width="28.42578125" style="84" bestFit="1" customWidth="1"/>
    <col min="7" max="7" width="9.28515625" style="84" customWidth="1"/>
    <col min="8" max="8" width="19.140625" style="84" bestFit="1" customWidth="1"/>
    <col min="9" max="25" width="9.28515625" style="84" customWidth="1"/>
    <col min="26" max="26" width="7.140625" style="84" customWidth="1"/>
    <col min="27" max="16384" width="11.42578125" style="84"/>
  </cols>
  <sheetData>
    <row r="17" spans="5:8" ht="15.75" thickBot="1" x14ac:dyDescent="0.3"/>
    <row r="18" spans="5:8" ht="15.75" thickTop="1" x14ac:dyDescent="0.25">
      <c r="E18" s="85"/>
      <c r="F18" s="86" t="s">
        <v>29</v>
      </c>
      <c r="G18" s="87"/>
      <c r="H18" s="88">
        <f>INDEX('INFORME DE CAPTACION '!B3:E6,'INFORME DE CAPTACION '!C9,'INFORME DE CAPTACION '!C10)</f>
        <v>0</v>
      </c>
    </row>
    <row r="19" spans="5:8" ht="15.75" thickBot="1" x14ac:dyDescent="0.3">
      <c r="F19" s="89"/>
      <c r="G19" s="90"/>
      <c r="H19" s="91"/>
    </row>
    <row r="20" spans="5:8" ht="15.75" thickTop="1" x14ac:dyDescent="0.25"/>
  </sheetData>
  <conditionalFormatting sqref="B18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K15">
    <cfRule type="iconSet" priority="1">
      <iconSet iconSet="3Arrows">
        <cfvo type="percent" val="0"/>
        <cfvo type="percent" val="33"/>
        <cfvo type="percent" val="67"/>
      </iconSet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scale="81" fitToHeight="0" orientation="landscape" r:id="rId1"/>
  <colBreaks count="1" manualBreakCount="1">
    <brk id="14" max="35" man="1"/>
  </colBreaks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Group Box 1">
              <controlPr defaultSize="0" autoFill="0" autoPict="0">
                <anchor moveWithCells="1">
                  <from>
                    <xdr:col>2</xdr:col>
                    <xdr:colOff>209550</xdr:colOff>
                    <xdr:row>1</xdr:row>
                    <xdr:rowOff>104775</xdr:rowOff>
                  </from>
                  <to>
                    <xdr:col>4</xdr:col>
                    <xdr:colOff>552450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6" name="Group Box 2">
              <controlPr defaultSize="0" autoFill="0" autoPict="0">
                <anchor moveWithCells="1">
                  <from>
                    <xdr:col>5</xdr:col>
                    <xdr:colOff>1114425</xdr:colOff>
                    <xdr:row>1</xdr:row>
                    <xdr:rowOff>85725</xdr:rowOff>
                  </from>
                  <to>
                    <xdr:col>7</xdr:col>
                    <xdr:colOff>47625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7" name="Option Button 7">
              <controlPr defaultSize="0" autoFill="0" autoLine="0" autoPict="0">
                <anchor moveWithCells="1">
                  <from>
                    <xdr:col>2</xdr:col>
                    <xdr:colOff>390525</xdr:colOff>
                    <xdr:row>2</xdr:row>
                    <xdr:rowOff>114300</xdr:rowOff>
                  </from>
                  <to>
                    <xdr:col>4</xdr:col>
                    <xdr:colOff>76200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8" name="Option Button 8">
              <controlPr defaultSize="0" autoFill="0" autoLine="0" autoPict="0">
                <anchor moveWithCells="1">
                  <from>
                    <xdr:col>2</xdr:col>
                    <xdr:colOff>390525</xdr:colOff>
                    <xdr:row>4</xdr:row>
                    <xdr:rowOff>57150</xdr:rowOff>
                  </from>
                  <to>
                    <xdr:col>4</xdr:col>
                    <xdr:colOff>76200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9" name="Option Button 9">
              <controlPr defaultSize="0" autoFill="0" autoLine="0" autoPict="0">
                <anchor moveWithCells="1">
                  <from>
                    <xdr:col>2</xdr:col>
                    <xdr:colOff>390525</xdr:colOff>
                    <xdr:row>5</xdr:row>
                    <xdr:rowOff>171450</xdr:rowOff>
                  </from>
                  <to>
                    <xdr:col>4</xdr:col>
                    <xdr:colOff>76200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0" name="Option Button 10">
              <controlPr defaultSize="0" autoFill="0" autoLine="0" autoPict="0">
                <anchor moveWithCells="1">
                  <from>
                    <xdr:col>2</xdr:col>
                    <xdr:colOff>390525</xdr:colOff>
                    <xdr:row>7</xdr:row>
                    <xdr:rowOff>142875</xdr:rowOff>
                  </from>
                  <to>
                    <xdr:col>4</xdr:col>
                    <xdr:colOff>76200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1" name="Option Button 11">
              <controlPr defaultSize="0" autoFill="0" autoLine="0" autoPict="0">
                <anchor moveWithCells="1">
                  <from>
                    <xdr:col>5</xdr:col>
                    <xdr:colOff>1247775</xdr:colOff>
                    <xdr:row>2</xdr:row>
                    <xdr:rowOff>123825</xdr:rowOff>
                  </from>
                  <to>
                    <xdr:col>6</xdr:col>
                    <xdr:colOff>276225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2" name="Option Button 12">
              <controlPr defaultSize="0" autoFill="0" autoLine="0" autoPict="0">
                <anchor moveWithCells="1">
                  <from>
                    <xdr:col>5</xdr:col>
                    <xdr:colOff>1247775</xdr:colOff>
                    <xdr:row>4</xdr:row>
                    <xdr:rowOff>57150</xdr:rowOff>
                  </from>
                  <to>
                    <xdr:col>6</xdr:col>
                    <xdr:colOff>276225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3" name="Option Button 13">
              <controlPr defaultSize="0" autoFill="0" autoLine="0" autoPict="0">
                <anchor moveWithCells="1">
                  <from>
                    <xdr:col>5</xdr:col>
                    <xdr:colOff>1247775</xdr:colOff>
                    <xdr:row>5</xdr:row>
                    <xdr:rowOff>180975</xdr:rowOff>
                  </from>
                  <to>
                    <xdr:col>6</xdr:col>
                    <xdr:colOff>276225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4" name="Option Button 14">
              <controlPr defaultSize="0" autoFill="0" autoLine="0" autoPict="0">
                <anchor moveWithCells="1">
                  <from>
                    <xdr:col>5</xdr:col>
                    <xdr:colOff>1247775</xdr:colOff>
                    <xdr:row>7</xdr:row>
                    <xdr:rowOff>104775</xdr:rowOff>
                  </from>
                  <to>
                    <xdr:col>6</xdr:col>
                    <xdr:colOff>276225</xdr:colOff>
                    <xdr:row>8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I14"/>
  <sheetViews>
    <sheetView view="pageBreakPreview" zoomScale="60" zoomScaleNormal="100" workbookViewId="0">
      <selection activeCell="H32" sqref="H32"/>
    </sheetView>
  </sheetViews>
  <sheetFormatPr baseColWidth="10" defaultRowHeight="15" x14ac:dyDescent="0.25"/>
  <cols>
    <col min="4" max="4" width="20.140625" customWidth="1"/>
  </cols>
  <sheetData>
    <row r="1" spans="3:9" ht="62.25" x14ac:dyDescent="0.8">
      <c r="C1" s="56"/>
      <c r="D1" s="56" t="s">
        <v>30</v>
      </c>
      <c r="E1" s="56"/>
      <c r="F1" s="56"/>
      <c r="G1" s="56"/>
      <c r="H1" s="56"/>
      <c r="I1" s="56"/>
    </row>
    <row r="2" spans="3:9" ht="62.25" x14ac:dyDescent="0.8">
      <c r="C2" s="56"/>
      <c r="D2" s="57" t="s">
        <v>31</v>
      </c>
      <c r="E2" s="56"/>
      <c r="F2" s="56"/>
      <c r="G2" s="56"/>
      <c r="H2" s="56"/>
      <c r="I2" s="56"/>
    </row>
    <row r="3" spans="3:9" ht="62.25" x14ac:dyDescent="0.8">
      <c r="C3" s="56"/>
      <c r="D3" s="57" t="s">
        <v>35</v>
      </c>
      <c r="E3" s="56"/>
      <c r="F3" s="56"/>
      <c r="G3" s="56"/>
      <c r="H3" s="56"/>
      <c r="I3" s="56"/>
    </row>
    <row r="4" spans="3:9" ht="62.25" x14ac:dyDescent="0.8">
      <c r="C4" s="56"/>
      <c r="D4" s="57" t="s">
        <v>36</v>
      </c>
      <c r="E4" s="56"/>
      <c r="F4" s="56"/>
      <c r="G4" s="56"/>
      <c r="H4" s="56"/>
      <c r="I4" s="56"/>
    </row>
    <row r="5" spans="3:9" ht="62.25" x14ac:dyDescent="0.8">
      <c r="C5" s="56"/>
      <c r="D5" s="57" t="s">
        <v>37</v>
      </c>
      <c r="E5" s="56"/>
      <c r="F5" s="56"/>
      <c r="G5" s="56"/>
      <c r="H5" s="56"/>
      <c r="I5" s="56"/>
    </row>
    <row r="6" spans="3:9" ht="62.25" x14ac:dyDescent="0.8">
      <c r="C6" s="56"/>
      <c r="D6" s="57" t="s">
        <v>38</v>
      </c>
      <c r="E6" s="56"/>
      <c r="F6" s="56"/>
      <c r="G6" s="56"/>
      <c r="H6" s="56"/>
      <c r="I6" s="56"/>
    </row>
    <row r="7" spans="3:9" ht="62.25" x14ac:dyDescent="0.8">
      <c r="C7" s="56"/>
      <c r="D7" s="57" t="s">
        <v>39</v>
      </c>
      <c r="E7" s="56"/>
      <c r="F7" s="56"/>
      <c r="G7" s="56"/>
      <c r="H7" s="56"/>
      <c r="I7" s="56"/>
    </row>
    <row r="8" spans="3:9" ht="62.25" x14ac:dyDescent="0.8">
      <c r="C8" s="56"/>
      <c r="D8" s="56"/>
      <c r="E8" s="56"/>
      <c r="F8" s="56"/>
      <c r="G8" s="56"/>
      <c r="H8" s="56"/>
      <c r="I8" s="56"/>
    </row>
    <row r="9" spans="3:9" ht="62.25" x14ac:dyDescent="0.8">
      <c r="C9" s="56"/>
      <c r="D9" s="56"/>
      <c r="E9" s="56"/>
      <c r="F9" s="56"/>
      <c r="G9" s="56"/>
      <c r="H9" s="56"/>
      <c r="I9" s="56"/>
    </row>
    <row r="10" spans="3:9" ht="62.25" x14ac:dyDescent="0.8">
      <c r="C10" s="56"/>
      <c r="D10" s="56"/>
      <c r="E10" s="56"/>
      <c r="F10" s="56"/>
      <c r="G10" s="56"/>
      <c r="H10" s="56"/>
      <c r="I10" s="56"/>
    </row>
    <row r="11" spans="3:9" ht="62.25" x14ac:dyDescent="0.8">
      <c r="C11" s="56"/>
      <c r="D11" s="56"/>
      <c r="E11" s="56"/>
      <c r="F11" s="56"/>
      <c r="G11" s="56"/>
      <c r="H11" s="56"/>
      <c r="I11" s="56"/>
    </row>
    <row r="12" spans="3:9" ht="62.25" x14ac:dyDescent="0.8">
      <c r="C12" s="56"/>
      <c r="D12" s="56"/>
      <c r="E12" s="56"/>
      <c r="F12" s="56"/>
      <c r="G12" s="56"/>
      <c r="H12" s="56"/>
      <c r="I12" s="56"/>
    </row>
    <row r="13" spans="3:9" ht="62.25" x14ac:dyDescent="0.8">
      <c r="C13" s="56"/>
      <c r="D13" s="56"/>
      <c r="E13" s="56"/>
      <c r="F13" s="56"/>
      <c r="G13" s="56"/>
      <c r="H13" s="56"/>
      <c r="I13" s="56"/>
    </row>
    <row r="14" spans="3:9" ht="62.25" x14ac:dyDescent="0.8">
      <c r="C14" s="56"/>
      <c r="D14" s="56"/>
      <c r="E14" s="56"/>
      <c r="F14" s="56"/>
      <c r="G14" s="56"/>
      <c r="H14" s="56"/>
      <c r="I14" s="56"/>
    </row>
  </sheetData>
  <hyperlinks>
    <hyperlink ref="D2" location="'PRESENTACION '!A1" display="PRESENTACION "/>
    <hyperlink ref="D3" location="'DATOS DE ENTRADA'!A1" display="DATOS DE ENTRADA"/>
    <hyperlink ref="D4" location="SIMULADOR!A1" display="SIMULADOR"/>
    <hyperlink ref="D5" location="'INFORME DE CAPTACION '!A1" display="INFORME DE CAPTACION "/>
    <hyperlink ref="D6" location="REPORTE!A1" display="REPORTE"/>
    <hyperlink ref="D7" location="'PUBLICIDAD '!A1" display="PUBLICIDAD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6"/>
  <sheetViews>
    <sheetView view="pageBreakPreview" topLeftCell="A16" zoomScale="60" zoomScaleNormal="100" workbookViewId="0">
      <selection activeCell="E16" sqref="E16"/>
    </sheetView>
  </sheetViews>
  <sheetFormatPr baseColWidth="10" defaultRowHeight="32.25" x14ac:dyDescent="0.5"/>
  <cols>
    <col min="1" max="1" width="16.5703125" style="58" bestFit="1" customWidth="1"/>
    <col min="2" max="2" width="74.42578125" style="58" bestFit="1" customWidth="1"/>
    <col min="3" max="4" width="20.140625" style="58" bestFit="1" customWidth="1"/>
    <col min="5" max="5" width="30.140625" style="58" bestFit="1" customWidth="1"/>
    <col min="6" max="6" width="25.28515625" style="58" bestFit="1" customWidth="1"/>
    <col min="7" max="16384" width="11.42578125" style="58"/>
  </cols>
  <sheetData>
    <row r="1" spans="1:6" x14ac:dyDescent="0.5">
      <c r="B1" s="58" t="s">
        <v>48</v>
      </c>
    </row>
    <row r="2" spans="1:6" x14ac:dyDescent="0.5">
      <c r="A2" s="59" t="s">
        <v>49</v>
      </c>
      <c r="B2" s="59" t="s">
        <v>50</v>
      </c>
      <c r="C2" s="59" t="s">
        <v>51</v>
      </c>
      <c r="D2" s="59" t="s">
        <v>52</v>
      </c>
      <c r="E2" s="59" t="s">
        <v>53</v>
      </c>
      <c r="F2" s="59" t="s">
        <v>54</v>
      </c>
    </row>
    <row r="3" spans="1:6" x14ac:dyDescent="0.5">
      <c r="A3" s="58" t="s">
        <v>55</v>
      </c>
      <c r="B3" s="58" t="s">
        <v>47</v>
      </c>
      <c r="D3" s="58">
        <v>45</v>
      </c>
      <c r="E3" s="60">
        <v>41827</v>
      </c>
      <c r="F3" s="60">
        <f t="shared" ref="F3:F10" si="0">+D3+E3</f>
        <v>41872</v>
      </c>
    </row>
    <row r="4" spans="1:6" x14ac:dyDescent="0.5">
      <c r="A4" s="58" t="s">
        <v>56</v>
      </c>
      <c r="B4" s="58" t="s">
        <v>67</v>
      </c>
      <c r="D4" s="58">
        <v>105</v>
      </c>
      <c r="E4" s="60">
        <f>+F3</f>
        <v>41872</v>
      </c>
      <c r="F4" s="60">
        <f t="shared" si="0"/>
        <v>41977</v>
      </c>
    </row>
    <row r="5" spans="1:6" x14ac:dyDescent="0.5">
      <c r="A5" s="58" t="s">
        <v>57</v>
      </c>
      <c r="B5" s="58" t="s">
        <v>66</v>
      </c>
      <c r="D5" s="58">
        <v>20</v>
      </c>
      <c r="E5" s="60">
        <f>+F4</f>
        <v>41977</v>
      </c>
      <c r="F5" s="60">
        <f t="shared" si="0"/>
        <v>41997</v>
      </c>
    </row>
    <row r="6" spans="1:6" x14ac:dyDescent="0.5">
      <c r="A6" s="58" t="s">
        <v>57</v>
      </c>
      <c r="B6" s="58" t="s">
        <v>68</v>
      </c>
      <c r="D6" s="58">
        <v>20</v>
      </c>
      <c r="E6" s="60">
        <f>+F5</f>
        <v>41997</v>
      </c>
      <c r="F6" s="60">
        <f t="shared" si="0"/>
        <v>42017</v>
      </c>
    </row>
    <row r="7" spans="1:6" x14ac:dyDescent="0.5">
      <c r="A7" s="58" t="s">
        <v>58</v>
      </c>
      <c r="B7" s="58" t="s">
        <v>60</v>
      </c>
      <c r="D7" s="58">
        <v>20</v>
      </c>
      <c r="E7" s="60">
        <f>F6</f>
        <v>42017</v>
      </c>
      <c r="F7" s="60">
        <f t="shared" si="0"/>
        <v>42037</v>
      </c>
    </row>
    <row r="8" spans="1:6" x14ac:dyDescent="0.5">
      <c r="A8" s="58" t="s">
        <v>59</v>
      </c>
      <c r="B8" s="58" t="s">
        <v>62</v>
      </c>
      <c r="D8" s="58">
        <v>15</v>
      </c>
      <c r="E8" s="60">
        <f>+F7</f>
        <v>42037</v>
      </c>
      <c r="F8" s="60">
        <f t="shared" si="0"/>
        <v>42052</v>
      </c>
    </row>
    <row r="9" spans="1:6" x14ac:dyDescent="0.5">
      <c r="A9" s="58" t="s">
        <v>61</v>
      </c>
      <c r="B9" s="58" t="s">
        <v>69</v>
      </c>
      <c r="D9" s="58">
        <v>45</v>
      </c>
      <c r="E9" s="60">
        <f>+F8</f>
        <v>42052</v>
      </c>
      <c r="F9" s="60">
        <f t="shared" si="0"/>
        <v>42097</v>
      </c>
    </row>
    <row r="10" spans="1:6" x14ac:dyDescent="0.5">
      <c r="A10" s="58" t="s">
        <v>63</v>
      </c>
      <c r="B10" s="58" t="s">
        <v>70</v>
      </c>
      <c r="D10" s="58">
        <v>0</v>
      </c>
      <c r="E10" s="60">
        <v>42166</v>
      </c>
      <c r="F10" s="60">
        <f t="shared" si="0"/>
        <v>42166</v>
      </c>
    </row>
    <row r="11" spans="1:6" x14ac:dyDescent="0.5">
      <c r="B11" s="61"/>
      <c r="E11" s="60"/>
      <c r="F11" s="60"/>
    </row>
    <row r="12" spans="1:6" x14ac:dyDescent="0.5">
      <c r="B12" s="61"/>
    </row>
    <row r="13" spans="1:6" x14ac:dyDescent="0.5">
      <c r="B13" s="61"/>
    </row>
    <row r="14" spans="1:6" x14ac:dyDescent="0.5">
      <c r="F14" s="62">
        <f>+F10-E5</f>
        <v>189</v>
      </c>
    </row>
    <row r="15" spans="1:6" x14ac:dyDescent="0.5">
      <c r="E15" s="58" t="s">
        <v>64</v>
      </c>
      <c r="F15" s="63">
        <f>+E3</f>
        <v>41827</v>
      </c>
    </row>
    <row r="16" spans="1:6" ht="64.5" x14ac:dyDescent="0.5">
      <c r="E16" s="61" t="s">
        <v>65</v>
      </c>
      <c r="F16" s="63">
        <f>+F10</f>
        <v>42166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PRESENTACION </vt:lpstr>
      <vt:lpstr>DATOS DE ENTRADA</vt:lpstr>
      <vt:lpstr>SIMULADOR</vt:lpstr>
      <vt:lpstr>INFORME DE CAPTACION </vt:lpstr>
      <vt:lpstr>REPORTE</vt:lpstr>
      <vt:lpstr>VINCULOS</vt:lpstr>
      <vt:lpstr>CRONOGRAMA DE ACTIVIDADES</vt:lpstr>
      <vt:lpstr>'CRONOGRAMA DE ACTIVIDADES'!Área_de_impresión</vt:lpstr>
      <vt:lpstr>'DATOS DE ENTRADA'!Área_de_impresión</vt:lpstr>
      <vt:lpstr>'INFORME DE CAPTACION '!Área_de_impresión</vt:lpstr>
      <vt:lpstr>'PRESENTACION '!Área_de_impresión</vt:lpstr>
      <vt:lpstr>REPORTE!Área_de_impresión</vt:lpstr>
      <vt:lpstr>SIMULADOR!Área_de_impresión</vt:lpstr>
      <vt:lpstr>VINCULOS!Área_de_impresión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Revisoria Fiscal</dc:creator>
  <cp:lastModifiedBy>BibliotecaUGC</cp:lastModifiedBy>
  <cp:lastPrinted>2019-06-15T15:46:20Z</cp:lastPrinted>
  <dcterms:created xsi:type="dcterms:W3CDTF">2014-09-09T13:42:43Z</dcterms:created>
  <dcterms:modified xsi:type="dcterms:W3CDTF">2019-06-15T15:46:46Z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96 96 1360 768</vt:lpwstr>
  </property>
</Properties>
</file>